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46522B3-4C73-44F1-9159-C5AB333502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  <sheet name="Blad4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5" i="4"/>
  <c r="D52" i="4"/>
  <c r="E34" i="4"/>
  <c r="E35" i="4"/>
  <c r="E36" i="4"/>
  <c r="E37" i="4"/>
  <c r="E38" i="4"/>
  <c r="E39" i="4"/>
  <c r="E40" i="4"/>
  <c r="E41" i="4"/>
  <c r="E42" i="4"/>
  <c r="E33" i="4"/>
  <c r="G50" i="2"/>
  <c r="B23" i="2"/>
  <c r="D19" i="1"/>
  <c r="H13" i="3"/>
  <c r="P38" i="3"/>
  <c r="K30" i="3"/>
  <c r="I10" i="1" l="1"/>
  <c r="I9" i="1"/>
  <c r="I8" i="1"/>
  <c r="I7" i="1"/>
  <c r="I6" i="1"/>
  <c r="I5" i="1"/>
  <c r="C43" i="4"/>
  <c r="C15" i="4"/>
  <c r="D23" i="4"/>
  <c r="C71" i="4"/>
  <c r="E71" i="4"/>
  <c r="H10" i="3"/>
  <c r="G47" i="3"/>
  <c r="G8" i="2"/>
  <c r="C23" i="4" l="1"/>
  <c r="E15" i="4"/>
  <c r="C52" i="4"/>
  <c r="F52" i="4" s="1"/>
  <c r="E43" i="4"/>
  <c r="F23" i="4"/>
  <c r="I50" i="2"/>
  <c r="H47" i="3"/>
  <c r="I8" i="2"/>
  <c r="D8" i="1" s="1"/>
  <c r="D7" i="1" l="1"/>
  <c r="D13" i="1" s="1"/>
  <c r="I52" i="2"/>
  <c r="I13" i="1"/>
  <c r="K14" i="1" s="1"/>
  <c r="H49" i="3"/>
  <c r="K13" i="1" l="1"/>
  <c r="K15" i="1" l="1"/>
  <c r="L15" i="1" s="1"/>
</calcChain>
</file>

<file path=xl/sharedStrings.xml><?xml version="1.0" encoding="utf-8"?>
<sst xmlns="http://schemas.openxmlformats.org/spreadsheetml/2006/main" count="198" uniqueCount="146">
  <si>
    <t>Baten</t>
  </si>
  <si>
    <t>Lasten</t>
  </si>
  <si>
    <t>Donaties en giften</t>
  </si>
  <si>
    <t>Opbrengst acties</t>
  </si>
  <si>
    <t>Kosten geldverkeer</t>
  </si>
  <si>
    <t>Overige kosten</t>
  </si>
  <si>
    <t>Totaal</t>
  </si>
  <si>
    <t>totaal</t>
  </si>
  <si>
    <t>dd</t>
  </si>
  <si>
    <t>donateurs zonder machtiging</t>
  </si>
  <si>
    <t>Totaal acties/donaties</t>
  </si>
  <si>
    <t>verschil</t>
  </si>
  <si>
    <t>Saldo totaal</t>
  </si>
  <si>
    <t>subtotaal</t>
  </si>
  <si>
    <r>
      <t xml:space="preserve">*waarvan </t>
    </r>
    <r>
      <rPr>
        <sz val="11"/>
        <color theme="1"/>
        <rFont val="Calibri"/>
        <family val="2"/>
      </rPr>
      <t xml:space="preserve">€ </t>
    </r>
    <r>
      <rPr>
        <sz val="11"/>
        <color theme="1"/>
        <rFont val="Calibri"/>
        <family val="2"/>
        <scheme val="minor"/>
      </rPr>
      <t>1.250,00 gereserveerd voor plaquette Klein Hoogenburg</t>
    </r>
  </si>
  <si>
    <t>Print-bizz flyer rommelmarkt</t>
  </si>
  <si>
    <t>donateurs euro-incasso</t>
  </si>
  <si>
    <t>Noorderlinge Verzekering inventaris/goederen/verzekering gebouw</t>
  </si>
  <si>
    <t>Hoekstra brandbeveiliging</t>
  </si>
  <si>
    <t>Verzekeringen Noorderlinge</t>
  </si>
  <si>
    <t>Energiekosten</t>
  </si>
  <si>
    <t>Gemeentelijke Belastingen</t>
  </si>
  <si>
    <t>totaal verzekeringen</t>
  </si>
  <si>
    <t>totaal energiekosten</t>
  </si>
  <si>
    <t>Donatie M. Keuning</t>
  </si>
  <si>
    <t>Boekverkoop R. Verbeek</t>
  </si>
  <si>
    <t>FotoBase Cloud J. van der Meer</t>
  </si>
  <si>
    <t>Noordelijk Belastingkantoor</t>
  </si>
  <si>
    <t>Print-bizz flyer krystmerk</t>
  </si>
  <si>
    <t>Noordelijk Belastingkantoor (waterschap/zuiveringsheffing)</t>
  </si>
  <si>
    <t>Vattenfall jaarafrekening teruggave</t>
  </si>
  <si>
    <t>Vitens jaarafrekening teruggave</t>
  </si>
  <si>
    <t>Uitgaven:</t>
  </si>
  <si>
    <t>Vattenfall</t>
  </si>
  <si>
    <t>Energie Service Friesland</t>
  </si>
  <si>
    <t>Vitens</t>
  </si>
  <si>
    <t>Waterschapslasten (Noordelijk Bel.kantoor)</t>
  </si>
  <si>
    <t>Gemeentelijke belastingen</t>
  </si>
  <si>
    <t>Noorderlinge Verzekeringen</t>
  </si>
  <si>
    <t>Bankkosten</t>
  </si>
  <si>
    <t>It Gebouke 2022</t>
  </si>
  <si>
    <t>Vattenfall (gas+elektr.)</t>
  </si>
  <si>
    <t>284,20/j</t>
  </si>
  <si>
    <t>1479/j</t>
  </si>
  <si>
    <t>1000/j</t>
  </si>
  <si>
    <t>6000/j</t>
  </si>
  <si>
    <t>Exploitatieoverzicht OHK It Gebouke</t>
  </si>
  <si>
    <t>Noordelijk Belastingkantoor (waterschap/zuivering)</t>
  </si>
  <si>
    <t>Totaal kosten geldverkeer</t>
  </si>
  <si>
    <t>p/m</t>
  </si>
  <si>
    <t>Inkomsten</t>
  </si>
  <si>
    <t xml:space="preserve">Bijdrage Pl.Belang </t>
  </si>
  <si>
    <t>Donateurs</t>
  </si>
  <si>
    <t>It Gebouke 2024</t>
  </si>
  <si>
    <t>tekort</t>
  </si>
  <si>
    <t>Rente spaarrekening</t>
  </si>
  <si>
    <t>Bijdrage PostNL box</t>
  </si>
  <si>
    <t>Druk-/verspreidingskosten flyers</t>
  </si>
  <si>
    <t>Onderhoud gebouw</t>
  </si>
  <si>
    <t>Resultatenrekening 2024 Stichting Oudheidskamer Drachtstercompagnie</t>
  </si>
  <si>
    <t>*Batig saldo 01-01-2024</t>
  </si>
  <si>
    <t>Bijdrage Pl.Belang 2024</t>
  </si>
  <si>
    <t xml:space="preserve">Vitens </t>
  </si>
  <si>
    <t xml:space="preserve">Energie Service Friesland </t>
  </si>
  <si>
    <t>Opbrengst acties 2024</t>
  </si>
  <si>
    <t>Oranje Fonds NL-Doet 2024</t>
  </si>
  <si>
    <t>opbrengst rommelmarkt 2024</t>
  </si>
  <si>
    <t>Rabo ClubSupport  2024</t>
  </si>
  <si>
    <t>opbrengst Krystmerk 2024</t>
  </si>
  <si>
    <t>Donaties en giften 2024</t>
  </si>
  <si>
    <t>Boeken aankoop Modderman</t>
  </si>
  <si>
    <t>One.com (website) factuur 37166598</t>
  </si>
  <si>
    <t>Declaratie M. Bouma</t>
  </si>
  <si>
    <t>Declaratie R. Vogelzang</t>
  </si>
  <si>
    <t>Vergoeding boekpresentatie J. Woudstra Levensadem</t>
  </si>
  <si>
    <t>div.data -24</t>
  </si>
  <si>
    <t>Gift Vrouwen van Nu</t>
  </si>
  <si>
    <t>Declaratie I. Veenstra</t>
  </si>
  <si>
    <t>Terugboeking donateur F. vd Bij-Kooistra</t>
  </si>
  <si>
    <t>Factuur Dijkstra 2024-0034</t>
  </si>
  <si>
    <t>Verspreiding flyer rommelmarkt</t>
  </si>
  <si>
    <t>Vergoeding foto's vvTFS</t>
  </si>
  <si>
    <t>Verkoop DVD M. Bouma</t>
  </si>
  <si>
    <t>Aanschaf laptop Media Markt</t>
  </si>
  <si>
    <t>Vergoeding bezoek Ohk</t>
  </si>
  <si>
    <t>Teruggave milieubelasting</t>
  </si>
  <si>
    <t>Felicitatie vvTFS 75-jubileum</t>
  </si>
  <si>
    <t>Boekverkoop Nakke</t>
  </si>
  <si>
    <t>Boekverkoop Comp.Verlaat</t>
  </si>
  <si>
    <t xml:space="preserve">Boekverkoop Modderman </t>
  </si>
  <si>
    <t>Boekverkoop Modderman</t>
  </si>
  <si>
    <t xml:space="preserve">Boekverkoop Modderman + DVD </t>
  </si>
  <si>
    <t>Aanschaf deurplaatje De Boer</t>
  </si>
  <si>
    <t>Naambordencentrale (deurplaatje)</t>
  </si>
  <si>
    <t>Donatie H.I. Zijlstra</t>
  </si>
  <si>
    <t>Bloemen W. vd Schaaf documentaireavond</t>
  </si>
  <si>
    <t>Entreegeld documentaire met rente R. Verbeek</t>
  </si>
  <si>
    <t>Entreegeld documentaire G. vd Lei</t>
  </si>
  <si>
    <t>Onkostenvergoeding OMD Smelne's Erfskip</t>
  </si>
  <si>
    <t>Entreegeld documentaireavond 11-10 en 18-10</t>
  </si>
  <si>
    <t>Verspreiding flyer krystmerk</t>
  </si>
  <si>
    <t>Jumbo Drachten</t>
  </si>
  <si>
    <t>Dinerbon voor kerstvrouwen</t>
  </si>
  <si>
    <t>Gift R. Welling-Datema</t>
  </si>
  <si>
    <t>Totaal  acties</t>
  </si>
  <si>
    <t xml:space="preserve">Vergoeding PostNL gebruik fietsenstalling </t>
  </si>
  <si>
    <t>div.data 24</t>
  </si>
  <si>
    <t>Boekenverkoop 2024</t>
  </si>
  <si>
    <t>Totaal verkoop boeken</t>
  </si>
  <si>
    <t>Vergoeding PostNL gebruik fietsenstalling 4e kw. 2023</t>
  </si>
  <si>
    <t>vlgs opgave</t>
  </si>
  <si>
    <t>Gem. Belasting (eigenaar/gebruikers/riool belasting)+reinig.kosten</t>
  </si>
  <si>
    <t>Donatie P. Hut</t>
  </si>
  <si>
    <t>Donatie W. Visser</t>
  </si>
  <si>
    <t>DonatieI. Van Slooten</t>
  </si>
  <si>
    <t>1e</t>
  </si>
  <si>
    <t>2e</t>
  </si>
  <si>
    <t>3e</t>
  </si>
  <si>
    <t>4e</t>
  </si>
  <si>
    <t>5e</t>
  </si>
  <si>
    <t>6e</t>
  </si>
  <si>
    <t>7e</t>
  </si>
  <si>
    <t>8e</t>
  </si>
  <si>
    <t>9e</t>
  </si>
  <si>
    <t>10e</t>
  </si>
  <si>
    <t>11e</t>
  </si>
  <si>
    <t>12e</t>
  </si>
  <si>
    <t>01-12/31-12-23</t>
  </si>
  <si>
    <t>01-01/31-01-24</t>
  </si>
  <si>
    <t>01-02/28-02-24</t>
  </si>
  <si>
    <t>01-03/31-03-24</t>
  </si>
  <si>
    <t>01-04/30-04-24</t>
  </si>
  <si>
    <t>01-05/31-05-24</t>
  </si>
  <si>
    <t>01-06/30-06-24</t>
  </si>
  <si>
    <t>01-07/31-07-24</t>
  </si>
  <si>
    <t>01-08/31-08-24</t>
  </si>
  <si>
    <t>01-09/30-09-24</t>
  </si>
  <si>
    <t>01-10/31-10-24</t>
  </si>
  <si>
    <t>01-11/30-11-24</t>
  </si>
  <si>
    <t>Batig saldo Zakelijke rekening 31-12-2024</t>
  </si>
  <si>
    <t>Batig saldo Bedrijfsspaarrekening 31-12-2024</t>
  </si>
  <si>
    <t>Batig saldo Tijdslotsparen 31-12-2024</t>
  </si>
  <si>
    <t>Kosten geldverkeer Zakelijke rekening</t>
  </si>
  <si>
    <t>It Gebouke 2025</t>
  </si>
  <si>
    <t>Rent spaarrekening</t>
  </si>
  <si>
    <t>Vergoeding PostNL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</si>
</sst>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d/mm/yy;@"/>
    <numFmt numFmtId="165" formatCode="&quot;€&quot;\ #,##0.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4" fontId="4" fillId="0" borderId="0" xfId="0" applyNumberFormat="1" applyFont="1"/>
    <xf numFmtId="2" fontId="3" fillId="0" borderId="0" xfId="0" applyNumberFormat="1" applyFont="1"/>
    <xf numFmtId="4" fontId="2" fillId="0" borderId="1" xfId="0" applyNumberFormat="1" applyFont="1" applyBorder="1"/>
    <xf numFmtId="2" fontId="2" fillId="0" borderId="0" xfId="0" applyNumberFormat="1" applyFont="1"/>
    <xf numFmtId="0" fontId="5" fillId="0" borderId="0" xfId="0" applyFont="1"/>
    <xf numFmtId="14" fontId="3" fillId="0" borderId="0" xfId="0" applyNumberFormat="1" applyFont="1"/>
    <xf numFmtId="4" fontId="6" fillId="0" borderId="0" xfId="0" applyNumberFormat="1" applyFont="1"/>
    <xf numFmtId="0" fontId="0" fillId="2" borderId="0" xfId="0" applyFill="1"/>
    <xf numFmtId="4" fontId="7" fillId="0" borderId="0" xfId="0" applyNumberFormat="1" applyFont="1"/>
    <xf numFmtId="4" fontId="0" fillId="2" borderId="0" xfId="0" applyNumberFormat="1" applyFill="1"/>
    <xf numFmtId="165" fontId="0" fillId="0" borderId="0" xfId="0" applyNumberFormat="1"/>
    <xf numFmtId="165" fontId="1" fillId="0" borderId="0" xfId="0" applyNumberFormat="1" applyFont="1"/>
    <xf numFmtId="0" fontId="0" fillId="3" borderId="0" xfId="0" applyFill="1"/>
    <xf numFmtId="165" fontId="0" fillId="3" borderId="0" xfId="0" applyNumberFormat="1" applyFill="1"/>
    <xf numFmtId="165" fontId="9" fillId="0" borderId="0" xfId="0" applyNumberFormat="1" applyFont="1"/>
    <xf numFmtId="0" fontId="9" fillId="0" borderId="0" xfId="0" applyFont="1"/>
    <xf numFmtId="165" fontId="7" fillId="0" borderId="0" xfId="0" applyNumberFormat="1" applyFont="1"/>
    <xf numFmtId="14" fontId="0" fillId="0" borderId="0" xfId="0" applyNumberFormat="1"/>
    <xf numFmtId="166" fontId="3" fillId="0" borderId="0" xfId="0" applyNumberFormat="1" applyFont="1"/>
    <xf numFmtId="2" fontId="0" fillId="0" borderId="0" xfId="0" applyNumberFormat="1"/>
    <xf numFmtId="8" fontId="0" fillId="0" borderId="0" xfId="0" applyNumberFormat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2" fontId="0" fillId="0" borderId="8" xfId="0" applyNumberFormat="1" applyBorder="1"/>
    <xf numFmtId="0" fontId="1" fillId="0" borderId="2" xfId="0" applyFont="1" applyBorder="1"/>
    <xf numFmtId="0" fontId="1" fillId="0" borderId="5" xfId="0" applyFont="1" applyBorder="1"/>
    <xf numFmtId="2" fontId="1" fillId="0" borderId="0" xfId="0" applyNumberFormat="1" applyFont="1"/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5" fontId="1" fillId="0" borderId="0" xfId="0" applyNumberFormat="1" applyFont="1" applyAlignment="1">
      <alignment horizontal="left"/>
    </xf>
    <xf numFmtId="0" fontId="0" fillId="0" borderId="2" xfId="0" applyBorder="1"/>
    <xf numFmtId="165" fontId="0" fillId="0" borderId="3" xfId="0" applyNumberFormat="1" applyBorder="1"/>
    <xf numFmtId="165" fontId="0" fillId="0" borderId="4" xfId="0" applyNumberFormat="1" applyBorder="1" applyAlignment="1">
      <alignment horizontal="left"/>
    </xf>
    <xf numFmtId="165" fontId="0" fillId="0" borderId="6" xfId="0" applyNumberFormat="1" applyBorder="1" applyAlignment="1">
      <alignment horizontal="left"/>
    </xf>
    <xf numFmtId="165" fontId="9" fillId="0" borderId="6" xfId="0" applyNumberFormat="1" applyFont="1" applyBorder="1" applyAlignment="1">
      <alignment horizontal="left"/>
    </xf>
    <xf numFmtId="165" fontId="0" fillId="0" borderId="8" xfId="0" applyNumberFormat="1" applyBorder="1"/>
    <xf numFmtId="165" fontId="0" fillId="0" borderId="9" xfId="0" applyNumberFormat="1" applyBorder="1" applyAlignment="1">
      <alignment horizontal="left"/>
    </xf>
    <xf numFmtId="4" fontId="9" fillId="0" borderId="6" xfId="0" applyNumberFormat="1" applyFon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0" xfId="0" applyNumberFormat="1" applyFon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2"/>
  <sheetViews>
    <sheetView tabSelected="1" workbookViewId="0">
      <selection activeCell="C25" sqref="C25"/>
    </sheetView>
  </sheetViews>
  <sheetFormatPr defaultRowHeight="15" x14ac:dyDescent="0.25"/>
  <cols>
    <col min="3" max="3" width="23.5703125" customWidth="1"/>
    <col min="4" max="4" width="9.140625" style="1"/>
    <col min="9" max="9" width="9.140625" style="1"/>
    <col min="11" max="11" width="9.5703125" style="1" bestFit="1" customWidth="1"/>
    <col min="14" max="14" width="8.140625" bestFit="1" customWidth="1"/>
  </cols>
  <sheetData>
    <row r="2" spans="1:14" ht="15.75" x14ac:dyDescent="0.25">
      <c r="A2" s="4" t="s">
        <v>59</v>
      </c>
      <c r="B2" s="4"/>
      <c r="C2" s="4"/>
      <c r="D2" s="5"/>
      <c r="E2" s="4"/>
      <c r="F2" s="4"/>
      <c r="G2" s="4"/>
    </row>
    <row r="4" spans="1:14" x14ac:dyDescent="0.25">
      <c r="A4" s="2" t="s">
        <v>0</v>
      </c>
      <c r="B4" s="2"/>
      <c r="C4" s="2"/>
      <c r="D4" s="3"/>
      <c r="E4" s="2"/>
      <c r="F4" s="2" t="s">
        <v>1</v>
      </c>
      <c r="G4" s="2"/>
      <c r="H4" s="2"/>
      <c r="I4" s="3"/>
    </row>
    <row r="5" spans="1:14" x14ac:dyDescent="0.25">
      <c r="A5" t="s">
        <v>60</v>
      </c>
      <c r="D5" s="1">
        <v>3931.24</v>
      </c>
      <c r="F5" t="s">
        <v>19</v>
      </c>
      <c r="I5" s="1">
        <f>Blad3!H4</f>
        <v>1024.4000000000001</v>
      </c>
    </row>
    <row r="6" spans="1:14" x14ac:dyDescent="0.25">
      <c r="A6" t="s">
        <v>61</v>
      </c>
      <c r="D6" s="1">
        <v>600</v>
      </c>
      <c r="F6" t="s">
        <v>4</v>
      </c>
      <c r="I6" s="1">
        <f>Blad3!H15</f>
        <v>248.47</v>
      </c>
      <c r="N6" s="3"/>
    </row>
    <row r="7" spans="1:14" x14ac:dyDescent="0.25">
      <c r="A7" t="s">
        <v>2</v>
      </c>
      <c r="D7" s="1">
        <f>Blad2!I50</f>
        <v>8737.48</v>
      </c>
      <c r="F7" t="s">
        <v>20</v>
      </c>
      <c r="I7" s="1">
        <f>Blad3!H10</f>
        <v>3209.15</v>
      </c>
    </row>
    <row r="8" spans="1:14" x14ac:dyDescent="0.25">
      <c r="A8" t="s">
        <v>3</v>
      </c>
      <c r="D8" s="1">
        <f>Blad2!I8</f>
        <v>3145.04</v>
      </c>
      <c r="F8" t="s">
        <v>21</v>
      </c>
      <c r="I8" s="1">
        <f>Blad3!H12</f>
        <v>1934.34</v>
      </c>
    </row>
    <row r="9" spans="1:14" x14ac:dyDescent="0.25">
      <c r="F9" t="s">
        <v>27</v>
      </c>
      <c r="I9" s="1">
        <f>Blad3!H13</f>
        <v>353.86999999999995</v>
      </c>
      <c r="K9"/>
    </row>
    <row r="10" spans="1:14" x14ac:dyDescent="0.25">
      <c r="F10" t="s">
        <v>5</v>
      </c>
      <c r="I10" s="1">
        <f>Blad3!H47</f>
        <v>2353.1600000000003</v>
      </c>
      <c r="K10"/>
    </row>
    <row r="11" spans="1:14" x14ac:dyDescent="0.25">
      <c r="K11"/>
    </row>
    <row r="12" spans="1:14" x14ac:dyDescent="0.25">
      <c r="E12" s="6"/>
      <c r="K12"/>
    </row>
    <row r="13" spans="1:14" x14ac:dyDescent="0.25">
      <c r="A13" t="s">
        <v>6</v>
      </c>
      <c r="D13" s="1">
        <f>SUM(D5:D12)</f>
        <v>16413.759999999998</v>
      </c>
      <c r="F13" t="s">
        <v>6</v>
      </c>
      <c r="I13" s="1">
        <f>SUM(I5:I11)</f>
        <v>9123.3900000000012</v>
      </c>
      <c r="K13" s="1">
        <f>D13</f>
        <v>16413.759999999998</v>
      </c>
    </row>
    <row r="14" spans="1:14" x14ac:dyDescent="0.25">
      <c r="K14" s="20">
        <f>I13</f>
        <v>9123.3900000000012</v>
      </c>
    </row>
    <row r="15" spans="1:14" x14ac:dyDescent="0.25">
      <c r="A15" t="s">
        <v>139</v>
      </c>
      <c r="D15" s="1">
        <v>7290.37</v>
      </c>
      <c r="K15" s="1">
        <f>SUM(K13-K14)</f>
        <v>7290.3699999999972</v>
      </c>
      <c r="L15" s="1">
        <f>K15-D15</f>
        <v>0</v>
      </c>
      <c r="M15" t="s">
        <v>11</v>
      </c>
    </row>
    <row r="16" spans="1:14" x14ac:dyDescent="0.25">
      <c r="A16" t="s">
        <v>140</v>
      </c>
      <c r="D16" s="1">
        <v>20525.560000000001</v>
      </c>
    </row>
    <row r="17" spans="1:5" x14ac:dyDescent="0.25">
      <c r="A17" t="s">
        <v>141</v>
      </c>
      <c r="D17" s="1">
        <v>25000</v>
      </c>
    </row>
    <row r="19" spans="1:5" x14ac:dyDescent="0.25">
      <c r="A19" s="2" t="s">
        <v>12</v>
      </c>
      <c r="B19" s="2"/>
      <c r="C19" s="2"/>
      <c r="D19" s="3">
        <f>SUM(D15:D17)</f>
        <v>52815.93</v>
      </c>
    </row>
    <row r="22" spans="1:5" x14ac:dyDescent="0.25">
      <c r="A22" s="19" t="s">
        <v>14</v>
      </c>
      <c r="B22" s="19"/>
      <c r="C22" s="19"/>
      <c r="D22" s="21"/>
      <c r="E22" s="19"/>
    </row>
  </sheetData>
  <pageMargins left="0.70866141732283472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8"/>
  <sheetViews>
    <sheetView topLeftCell="A18" workbookViewId="0">
      <selection activeCell="I46" sqref="I46"/>
    </sheetView>
  </sheetViews>
  <sheetFormatPr defaultRowHeight="15" x14ac:dyDescent="0.25"/>
  <cols>
    <col min="1" max="1" width="35.5703125" bestFit="1" customWidth="1"/>
    <col min="3" max="3" width="10.5703125" bestFit="1" customWidth="1"/>
    <col min="4" max="4" width="10.42578125" bestFit="1" customWidth="1"/>
    <col min="5" max="5" width="11.5703125" style="6" bestFit="1" customWidth="1"/>
    <col min="6" max="6" width="9.28515625" style="6" bestFit="1" customWidth="1"/>
    <col min="7" max="7" width="10.5703125" style="1" bestFit="1" customWidth="1"/>
    <col min="9" max="9" width="10.140625" bestFit="1" customWidth="1"/>
    <col min="14" max="14" width="11.85546875" customWidth="1"/>
    <col min="15" max="15" width="9.140625" style="1"/>
  </cols>
  <sheetData>
    <row r="1" spans="1:15" s="7" customFormat="1" ht="15.75" x14ac:dyDescent="0.25">
      <c r="E1" s="8"/>
      <c r="F1" s="8"/>
      <c r="G1" s="9"/>
      <c r="O1" s="9"/>
    </row>
    <row r="2" spans="1:15" s="7" customFormat="1" ht="18.75" x14ac:dyDescent="0.3">
      <c r="A2" s="16" t="s">
        <v>64</v>
      </c>
      <c r="B2" s="4"/>
      <c r="C2" s="4"/>
      <c r="E2" s="8"/>
      <c r="F2" s="8"/>
      <c r="G2" s="9"/>
      <c r="O2" s="9"/>
    </row>
    <row r="3" spans="1:15" s="7" customFormat="1" ht="15.75" x14ac:dyDescent="0.25">
      <c r="E3" s="8" t="s">
        <v>8</v>
      </c>
      <c r="F3" s="8"/>
      <c r="G3" s="9"/>
      <c r="O3" s="9"/>
    </row>
    <row r="4" spans="1:15" s="7" customFormat="1" ht="15.75" x14ac:dyDescent="0.25">
      <c r="A4" s="7" t="s">
        <v>65</v>
      </c>
      <c r="E4" s="8">
        <v>45338</v>
      </c>
      <c r="F4" s="8"/>
      <c r="G4" s="9">
        <v>350</v>
      </c>
      <c r="O4" s="9"/>
    </row>
    <row r="5" spans="1:15" s="7" customFormat="1" ht="15.75" x14ac:dyDescent="0.25">
      <c r="A5" s="7" t="s">
        <v>66</v>
      </c>
      <c r="E5" s="8">
        <v>45454</v>
      </c>
      <c r="F5" s="8"/>
      <c r="G5" s="9">
        <v>1197.05</v>
      </c>
      <c r="O5" s="9"/>
    </row>
    <row r="6" spans="1:15" s="7" customFormat="1" ht="15.75" x14ac:dyDescent="0.25">
      <c r="A6" s="7" t="s">
        <v>67</v>
      </c>
      <c r="E6" s="8">
        <v>45596</v>
      </c>
      <c r="F6" s="8"/>
      <c r="G6" s="9">
        <v>358.69</v>
      </c>
      <c r="O6" s="9"/>
    </row>
    <row r="7" spans="1:15" s="7" customFormat="1" ht="15.75" x14ac:dyDescent="0.25">
      <c r="A7" s="7" t="s">
        <v>68</v>
      </c>
      <c r="E7" s="8">
        <v>45642</v>
      </c>
      <c r="F7" s="8"/>
      <c r="G7" s="9">
        <v>1239.3</v>
      </c>
      <c r="O7" s="9"/>
    </row>
    <row r="8" spans="1:15" s="7" customFormat="1" ht="15.75" x14ac:dyDescent="0.25">
      <c r="A8" s="7" t="s">
        <v>104</v>
      </c>
      <c r="E8" s="8"/>
      <c r="F8" s="8"/>
      <c r="G8" s="9">
        <f>SUM(G4:G7)</f>
        <v>3145.04</v>
      </c>
      <c r="I8" s="5">
        <f>G8</f>
        <v>3145.04</v>
      </c>
      <c r="O8" s="9"/>
    </row>
    <row r="9" spans="1:15" s="7" customFormat="1" ht="15.75" x14ac:dyDescent="0.25">
      <c r="E9" s="8"/>
      <c r="F9" s="8"/>
      <c r="G9" s="9"/>
      <c r="I9" s="5"/>
      <c r="O9" s="9"/>
    </row>
    <row r="10" spans="1:15" s="7" customFormat="1" ht="15.75" x14ac:dyDescent="0.25">
      <c r="E10" s="8"/>
      <c r="F10" s="8"/>
      <c r="G10" s="9"/>
      <c r="I10" s="5"/>
      <c r="O10" s="9"/>
    </row>
    <row r="11" spans="1:15" s="7" customFormat="1" ht="18.75" x14ac:dyDescent="0.3">
      <c r="A11" s="16" t="s">
        <v>107</v>
      </c>
      <c r="E11" s="8"/>
      <c r="F11" s="8"/>
      <c r="G11" s="9"/>
      <c r="I11" s="5"/>
      <c r="O11" s="9"/>
    </row>
    <row r="12" spans="1:15" s="7" customFormat="1" ht="15.75" x14ac:dyDescent="0.25">
      <c r="A12" s="7" t="s">
        <v>25</v>
      </c>
      <c r="D12" s="17"/>
      <c r="E12" s="8">
        <v>45300</v>
      </c>
      <c r="F12" s="8"/>
      <c r="G12" s="9">
        <v>20</v>
      </c>
      <c r="O12" s="9"/>
    </row>
    <row r="13" spans="1:15" s="7" customFormat="1" ht="15.75" x14ac:dyDescent="0.25">
      <c r="A13" s="7" t="s">
        <v>89</v>
      </c>
      <c r="D13" s="17"/>
      <c r="E13" s="8">
        <v>45300</v>
      </c>
      <c r="F13" s="8"/>
      <c r="G13" s="9">
        <v>18</v>
      </c>
      <c r="O13" s="9"/>
    </row>
    <row r="14" spans="1:15" s="7" customFormat="1" ht="15.75" x14ac:dyDescent="0.25">
      <c r="A14" s="7" t="s">
        <v>89</v>
      </c>
      <c r="D14" s="17"/>
      <c r="E14" s="8">
        <v>45353</v>
      </c>
      <c r="F14" s="8"/>
      <c r="G14" s="9">
        <v>18</v>
      </c>
      <c r="O14" s="9"/>
    </row>
    <row r="15" spans="1:15" s="7" customFormat="1" ht="15.75" x14ac:dyDescent="0.25">
      <c r="A15" s="7" t="s">
        <v>90</v>
      </c>
      <c r="D15" s="17"/>
      <c r="E15" s="8">
        <v>45359</v>
      </c>
      <c r="F15" s="8"/>
      <c r="G15" s="9">
        <v>18</v>
      </c>
      <c r="O15" s="9"/>
    </row>
    <row r="16" spans="1:15" s="7" customFormat="1" ht="15.75" x14ac:dyDescent="0.25">
      <c r="A16" s="7" t="s">
        <v>90</v>
      </c>
      <c r="D16" s="17"/>
      <c r="E16" s="8">
        <v>45362</v>
      </c>
      <c r="F16" s="8"/>
      <c r="G16" s="9">
        <v>18</v>
      </c>
      <c r="O16" s="9"/>
    </row>
    <row r="17" spans="1:15" s="7" customFormat="1" ht="15.75" x14ac:dyDescent="0.25">
      <c r="A17" s="7" t="s">
        <v>90</v>
      </c>
      <c r="D17" s="17"/>
      <c r="E17" s="8">
        <v>45403</v>
      </c>
      <c r="F17" s="8"/>
      <c r="G17" s="9">
        <v>20</v>
      </c>
      <c r="O17" s="9"/>
    </row>
    <row r="18" spans="1:15" s="7" customFormat="1" ht="15.75" x14ac:dyDescent="0.25">
      <c r="A18" s="7" t="s">
        <v>90</v>
      </c>
      <c r="D18" s="17"/>
      <c r="E18" s="8">
        <v>45436</v>
      </c>
      <c r="F18" s="8"/>
      <c r="G18" s="9">
        <v>20</v>
      </c>
      <c r="O18" s="9"/>
    </row>
    <row r="19" spans="1:15" s="7" customFormat="1" ht="15.75" x14ac:dyDescent="0.25">
      <c r="A19" s="7" t="s">
        <v>91</v>
      </c>
      <c r="D19" s="17"/>
      <c r="E19" s="8">
        <v>45460</v>
      </c>
      <c r="F19" s="8"/>
      <c r="G19" s="9">
        <v>30.5</v>
      </c>
      <c r="O19" s="9"/>
    </row>
    <row r="20" spans="1:15" s="7" customFormat="1" ht="15.75" x14ac:dyDescent="0.25">
      <c r="A20" s="7" t="s">
        <v>87</v>
      </c>
      <c r="E20" s="8">
        <v>45542</v>
      </c>
      <c r="F20" s="8"/>
      <c r="G20" s="9">
        <v>25</v>
      </c>
      <c r="O20" s="9"/>
    </row>
    <row r="21" spans="1:15" s="7" customFormat="1" ht="15.75" x14ac:dyDescent="0.25">
      <c r="A21" s="7" t="s">
        <v>88</v>
      </c>
      <c r="E21" s="8">
        <v>45550</v>
      </c>
      <c r="F21" s="8"/>
      <c r="G21" s="9">
        <v>27</v>
      </c>
      <c r="O21" s="9"/>
    </row>
    <row r="22" spans="1:15" s="7" customFormat="1" ht="15.75" x14ac:dyDescent="0.25">
      <c r="E22" s="8"/>
      <c r="F22" s="8"/>
      <c r="G22" s="9"/>
      <c r="O22" s="9"/>
    </row>
    <row r="23" spans="1:15" s="7" customFormat="1" ht="15.75" x14ac:dyDescent="0.25">
      <c r="A23" s="7" t="s">
        <v>108</v>
      </c>
      <c r="B23" s="9">
        <f>SUM(G12:G21)</f>
        <v>214.5</v>
      </c>
      <c r="E23" s="8"/>
      <c r="F23" s="8"/>
      <c r="O23" s="9"/>
    </row>
    <row r="24" spans="1:15" s="7" customFormat="1" ht="15.75" x14ac:dyDescent="0.25">
      <c r="E24" s="8"/>
      <c r="F24" s="8"/>
      <c r="G24" s="9"/>
      <c r="O24" s="9"/>
    </row>
    <row r="25" spans="1:15" s="7" customFormat="1" ht="18.75" x14ac:dyDescent="0.3">
      <c r="A25" s="16" t="s">
        <v>69</v>
      </c>
      <c r="E25" s="8" t="s">
        <v>8</v>
      </c>
      <c r="F25" s="8"/>
      <c r="G25" s="9"/>
      <c r="O25" s="9"/>
    </row>
    <row r="26" spans="1:15" s="7" customFormat="1" ht="15.75" x14ac:dyDescent="0.25">
      <c r="A26" s="7" t="s">
        <v>109</v>
      </c>
      <c r="D26" s="17"/>
      <c r="E26" s="8">
        <v>45293</v>
      </c>
      <c r="F26" s="8"/>
      <c r="G26" s="9">
        <v>62.52</v>
      </c>
      <c r="O26" s="9"/>
    </row>
    <row r="27" spans="1:15" s="7" customFormat="1" ht="15.75" x14ac:dyDescent="0.25">
      <c r="A27" s="7" t="s">
        <v>31</v>
      </c>
      <c r="D27" s="17"/>
      <c r="E27" s="8">
        <v>45356</v>
      </c>
      <c r="F27" s="8"/>
      <c r="G27" s="9">
        <v>1.26</v>
      </c>
      <c r="O27" s="9"/>
    </row>
    <row r="28" spans="1:15" s="7" customFormat="1" ht="15.75" x14ac:dyDescent="0.25">
      <c r="A28" s="7" t="s">
        <v>30</v>
      </c>
      <c r="D28" s="17"/>
      <c r="E28" s="8">
        <v>45373</v>
      </c>
      <c r="F28" s="8"/>
      <c r="G28" s="9">
        <v>373.12</v>
      </c>
      <c r="O28" s="9"/>
    </row>
    <row r="29" spans="1:15" s="7" customFormat="1" ht="15.75" x14ac:dyDescent="0.25">
      <c r="A29" s="7" t="s">
        <v>74</v>
      </c>
      <c r="D29" s="17"/>
      <c r="E29" s="8">
        <v>45403</v>
      </c>
      <c r="F29" s="8"/>
      <c r="G29" s="9">
        <v>40</v>
      </c>
      <c r="O29" s="9"/>
    </row>
    <row r="30" spans="1:15" s="7" customFormat="1" ht="15.75" x14ac:dyDescent="0.25">
      <c r="A30" s="7" t="s">
        <v>76</v>
      </c>
      <c r="D30" s="17"/>
      <c r="E30" s="8">
        <v>45415</v>
      </c>
      <c r="F30" s="8"/>
      <c r="G30" s="9">
        <v>25</v>
      </c>
      <c r="O30" s="9"/>
    </row>
    <row r="31" spans="1:15" s="7" customFormat="1" ht="15.75" x14ac:dyDescent="0.25">
      <c r="A31" s="7" t="s">
        <v>16</v>
      </c>
      <c r="B31" s="7" t="s">
        <v>110</v>
      </c>
      <c r="E31" s="8">
        <v>45415</v>
      </c>
      <c r="F31" s="8"/>
      <c r="G31" s="56">
        <v>1297.5</v>
      </c>
      <c r="O31" s="9"/>
    </row>
    <row r="32" spans="1:15" s="7" customFormat="1" ht="15.75" x14ac:dyDescent="0.25">
      <c r="A32" s="7" t="s">
        <v>9</v>
      </c>
      <c r="B32" s="7" t="s">
        <v>110</v>
      </c>
      <c r="E32" s="8" t="s">
        <v>75</v>
      </c>
      <c r="F32" s="8"/>
      <c r="G32" s="18">
        <v>280</v>
      </c>
      <c r="O32" s="9"/>
    </row>
    <row r="33" spans="1:15" s="7" customFormat="1" ht="15.75" x14ac:dyDescent="0.25">
      <c r="A33" s="7" t="s">
        <v>81</v>
      </c>
      <c r="E33" s="8">
        <v>45457</v>
      </c>
      <c r="F33" s="8"/>
      <c r="G33" s="18">
        <v>10</v>
      </c>
      <c r="O33" s="9"/>
    </row>
    <row r="34" spans="1:15" s="7" customFormat="1" ht="15.75" x14ac:dyDescent="0.25">
      <c r="A34" s="7" t="s">
        <v>82</v>
      </c>
      <c r="D34" s="17"/>
      <c r="E34" s="8">
        <v>45486</v>
      </c>
      <c r="F34" s="8"/>
      <c r="G34" s="9">
        <v>12.5</v>
      </c>
      <c r="O34" s="9"/>
    </row>
    <row r="35" spans="1:15" s="7" customFormat="1" ht="15.75" x14ac:dyDescent="0.25">
      <c r="A35" s="7" t="s">
        <v>84</v>
      </c>
      <c r="D35" s="17"/>
      <c r="E35" s="8">
        <v>45490</v>
      </c>
      <c r="F35" s="8"/>
      <c r="G35" s="9">
        <v>25</v>
      </c>
      <c r="O35" s="9"/>
    </row>
    <row r="36" spans="1:15" s="7" customFormat="1" ht="15.75" x14ac:dyDescent="0.25">
      <c r="A36" s="7" t="s">
        <v>85</v>
      </c>
      <c r="E36" s="8">
        <v>45520</v>
      </c>
      <c r="F36" s="8"/>
      <c r="G36" s="9">
        <v>160</v>
      </c>
      <c r="O36" s="9"/>
    </row>
    <row r="37" spans="1:15" s="7" customFormat="1" ht="15.75" x14ac:dyDescent="0.25">
      <c r="A37" s="7" t="s">
        <v>94</v>
      </c>
      <c r="E37" s="17">
        <v>45566</v>
      </c>
      <c r="G37" s="13">
        <v>100</v>
      </c>
      <c r="O37" s="9"/>
    </row>
    <row r="38" spans="1:15" s="7" customFormat="1" ht="15.75" x14ac:dyDescent="0.25">
      <c r="A38" s="7" t="s">
        <v>112</v>
      </c>
      <c r="E38" s="17">
        <v>45568</v>
      </c>
      <c r="G38" s="13">
        <v>15</v>
      </c>
      <c r="O38" s="9"/>
    </row>
    <row r="39" spans="1:15" s="7" customFormat="1" ht="15.75" x14ac:dyDescent="0.25">
      <c r="A39" s="7" t="s">
        <v>96</v>
      </c>
      <c r="E39" s="17">
        <v>45576</v>
      </c>
      <c r="G39" s="13">
        <v>10</v>
      </c>
      <c r="O39" s="9"/>
    </row>
    <row r="40" spans="1:15" s="7" customFormat="1" ht="15.75" x14ac:dyDescent="0.25">
      <c r="A40" s="7" t="s">
        <v>24</v>
      </c>
      <c r="E40" s="8">
        <v>45580</v>
      </c>
      <c r="F40" s="8"/>
      <c r="G40" s="9">
        <v>500</v>
      </c>
      <c r="O40" s="9"/>
    </row>
    <row r="41" spans="1:15" s="7" customFormat="1" ht="15.75" x14ac:dyDescent="0.25">
      <c r="A41" s="7" t="s">
        <v>97</v>
      </c>
      <c r="E41" s="17">
        <v>45583</v>
      </c>
      <c r="G41" s="13">
        <v>3</v>
      </c>
      <c r="O41" s="9"/>
    </row>
    <row r="42" spans="1:15" s="7" customFormat="1" ht="15.75" x14ac:dyDescent="0.25">
      <c r="A42" s="7" t="s">
        <v>98</v>
      </c>
      <c r="D42" s="17"/>
      <c r="E42" s="8">
        <v>45603</v>
      </c>
      <c r="F42" s="8"/>
      <c r="G42" s="9">
        <v>75</v>
      </c>
      <c r="O42" s="9"/>
    </row>
    <row r="43" spans="1:15" s="7" customFormat="1" ht="15.75" x14ac:dyDescent="0.25">
      <c r="A43" s="7" t="s">
        <v>99</v>
      </c>
      <c r="D43" s="17"/>
      <c r="E43" s="8">
        <v>45605</v>
      </c>
      <c r="F43" s="8"/>
      <c r="G43" s="9">
        <v>183</v>
      </c>
      <c r="O43" s="9"/>
    </row>
    <row r="44" spans="1:15" s="7" customFormat="1" ht="15.75" x14ac:dyDescent="0.25">
      <c r="A44" s="7" t="s">
        <v>113</v>
      </c>
      <c r="D44" s="17"/>
      <c r="E44" s="8">
        <v>45607</v>
      </c>
      <c r="F44" s="8"/>
      <c r="G44" s="9">
        <v>25</v>
      </c>
      <c r="O44" s="9"/>
    </row>
    <row r="45" spans="1:15" s="7" customFormat="1" ht="15.75" x14ac:dyDescent="0.25">
      <c r="A45" s="7" t="s">
        <v>114</v>
      </c>
      <c r="D45" s="17"/>
      <c r="E45" s="8">
        <v>45607</v>
      </c>
      <c r="F45" s="8"/>
      <c r="G45" s="9">
        <v>25</v>
      </c>
      <c r="O45" s="9"/>
    </row>
    <row r="46" spans="1:15" s="7" customFormat="1" ht="15.75" x14ac:dyDescent="0.25">
      <c r="A46" s="7" t="s">
        <v>84</v>
      </c>
      <c r="D46" s="17"/>
      <c r="E46" s="8">
        <v>45614</v>
      </c>
      <c r="F46" s="8"/>
      <c r="G46" s="9">
        <v>50</v>
      </c>
      <c r="O46" s="9"/>
    </row>
    <row r="47" spans="1:15" s="7" customFormat="1" ht="15.75" x14ac:dyDescent="0.25">
      <c r="A47" s="7" t="s">
        <v>103</v>
      </c>
      <c r="D47" s="17"/>
      <c r="E47" s="8">
        <v>45649</v>
      </c>
      <c r="F47" s="8"/>
      <c r="G47" s="9">
        <v>5000</v>
      </c>
      <c r="O47" s="9"/>
    </row>
    <row r="48" spans="1:15" s="7" customFormat="1" ht="15.75" x14ac:dyDescent="0.25">
      <c r="A48" s="7" t="s">
        <v>105</v>
      </c>
      <c r="E48" s="8" t="s">
        <v>106</v>
      </c>
      <c r="F48" s="8"/>
      <c r="G48" s="9">
        <v>250.08</v>
      </c>
      <c r="I48" s="5"/>
      <c r="O48" s="9"/>
    </row>
    <row r="49" spans="1:15" s="7" customFormat="1" ht="15.75" x14ac:dyDescent="0.25">
      <c r="D49" s="17"/>
      <c r="E49" s="8"/>
      <c r="F49" s="8"/>
      <c r="G49" s="9"/>
      <c r="O49" s="9"/>
    </row>
    <row r="50" spans="1:15" s="7" customFormat="1" ht="15.75" x14ac:dyDescent="0.25">
      <c r="A50" s="4" t="s">
        <v>7</v>
      </c>
      <c r="E50" s="8"/>
      <c r="F50" s="8"/>
      <c r="G50" s="9">
        <f>SUM(G12:G49)</f>
        <v>8737.48</v>
      </c>
      <c r="I50" s="5">
        <f>G50</f>
        <v>8737.48</v>
      </c>
      <c r="O50" s="9"/>
    </row>
    <row r="51" spans="1:15" s="7" customFormat="1" ht="15.75" x14ac:dyDescent="0.25">
      <c r="E51" s="8"/>
      <c r="F51" s="8"/>
      <c r="G51" s="9"/>
      <c r="O51" s="9"/>
    </row>
    <row r="52" spans="1:15" s="7" customFormat="1" ht="15.75" x14ac:dyDescent="0.25">
      <c r="A52" s="4" t="s">
        <v>10</v>
      </c>
      <c r="E52" s="8"/>
      <c r="F52" s="8"/>
      <c r="G52" s="9"/>
      <c r="I52" s="14">
        <f>SUM(I8:I51)</f>
        <v>11882.52</v>
      </c>
      <c r="O52" s="9"/>
    </row>
    <row r="53" spans="1:15" ht="18.75" x14ac:dyDescent="0.3">
      <c r="A53" s="16"/>
      <c r="G53" s="9"/>
    </row>
    <row r="54" spans="1:15" ht="15.75" x14ac:dyDescent="0.25">
      <c r="A54" s="7"/>
      <c r="E54" s="8"/>
      <c r="G54" s="9"/>
    </row>
    <row r="55" spans="1:15" ht="15.75" x14ac:dyDescent="0.25">
      <c r="A55" s="7"/>
      <c r="E55" s="8"/>
      <c r="G55" s="9"/>
    </row>
    <row r="56" spans="1:15" ht="15.75" x14ac:dyDescent="0.25">
      <c r="A56" s="7"/>
      <c r="E56" s="8"/>
      <c r="G56" s="9"/>
    </row>
    <row r="57" spans="1:15" ht="15.75" x14ac:dyDescent="0.25">
      <c r="G57" s="9"/>
    </row>
    <row r="58" spans="1:15" ht="15.75" x14ac:dyDescent="0.25">
      <c r="A58" s="7"/>
      <c r="G58" s="9"/>
      <c r="I58" s="5"/>
    </row>
  </sheetData>
  <pageMargins left="0.70866141732283472" right="0.70866141732283472" top="0.55118110236220474" bottom="0.35433070866141736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V50"/>
  <sheetViews>
    <sheetView workbookViewId="0">
      <selection activeCell="M34" sqref="M34"/>
    </sheetView>
  </sheetViews>
  <sheetFormatPr defaultRowHeight="15" x14ac:dyDescent="0.25"/>
  <cols>
    <col min="3" max="3" width="14.28515625" customWidth="1"/>
    <col min="4" max="4" width="10" style="6" customWidth="1"/>
    <col min="5" max="5" width="10.42578125" style="6" bestFit="1" customWidth="1"/>
    <col min="6" max="7" width="10.7109375" style="1" customWidth="1"/>
    <col min="8" max="8" width="10.5703125" style="1" customWidth="1"/>
    <col min="11" max="11" width="8.7109375" customWidth="1"/>
    <col min="17" max="17" width="11.5703125" bestFit="1" customWidth="1"/>
    <col min="18" max="18" width="10.42578125" bestFit="1" customWidth="1"/>
  </cols>
  <sheetData>
    <row r="2" spans="1:8" s="10" customFormat="1" ht="18.75" x14ac:dyDescent="0.3">
      <c r="A2" s="16" t="s">
        <v>1</v>
      </c>
      <c r="B2" s="16">
        <v>2024</v>
      </c>
      <c r="D2" s="11"/>
      <c r="E2" s="11"/>
      <c r="F2" s="12"/>
      <c r="G2" s="12"/>
      <c r="H2" s="12"/>
    </row>
    <row r="4" spans="1:8" s="7" customFormat="1" ht="15.75" x14ac:dyDescent="0.25">
      <c r="A4" s="7" t="s">
        <v>17</v>
      </c>
      <c r="D4" s="8"/>
      <c r="E4" s="8"/>
      <c r="F4" s="9"/>
      <c r="H4" s="5">
        <v>1024.4000000000001</v>
      </c>
    </row>
    <row r="5" spans="1:8" s="7" customFormat="1" ht="15.75" x14ac:dyDescent="0.25">
      <c r="A5" s="7" t="s">
        <v>22</v>
      </c>
      <c r="D5" s="8"/>
      <c r="E5" s="8"/>
      <c r="F5" s="9"/>
      <c r="G5" s="9"/>
      <c r="H5" s="5"/>
    </row>
    <row r="6" spans="1:8" s="7" customFormat="1" ht="15.75" x14ac:dyDescent="0.25">
      <c r="D6" s="8"/>
      <c r="E6" s="8"/>
      <c r="F6" s="9"/>
      <c r="G6" s="9"/>
      <c r="H6" s="5"/>
    </row>
    <row r="7" spans="1:8" s="7" customFormat="1" ht="15.75" x14ac:dyDescent="0.25">
      <c r="A7" s="7" t="s">
        <v>33</v>
      </c>
      <c r="D7" s="8"/>
      <c r="E7" s="8"/>
      <c r="F7" s="9"/>
      <c r="G7" s="5">
        <v>2991</v>
      </c>
    </row>
    <row r="8" spans="1:8" s="7" customFormat="1" ht="15.75" x14ac:dyDescent="0.25">
      <c r="A8" s="7" t="s">
        <v>62</v>
      </c>
      <c r="D8" s="8"/>
      <c r="E8" s="8"/>
      <c r="F8" s="9"/>
      <c r="G8" s="5">
        <v>51.23</v>
      </c>
    </row>
    <row r="9" spans="1:8" s="7" customFormat="1" ht="15.75" x14ac:dyDescent="0.25">
      <c r="A9" s="7" t="s">
        <v>63</v>
      </c>
      <c r="D9" s="8"/>
      <c r="E9" s="8"/>
      <c r="F9" s="9"/>
      <c r="G9" s="5">
        <v>166.92</v>
      </c>
    </row>
    <row r="10" spans="1:8" s="7" customFormat="1" ht="15.75" x14ac:dyDescent="0.25">
      <c r="A10" s="7" t="s">
        <v>23</v>
      </c>
      <c r="D10" s="8"/>
      <c r="E10" s="8"/>
      <c r="F10" s="9"/>
      <c r="G10" s="9"/>
      <c r="H10" s="5">
        <f>SUM(G7:G9)</f>
        <v>3209.15</v>
      </c>
    </row>
    <row r="11" spans="1:8" s="7" customFormat="1" ht="15.75" x14ac:dyDescent="0.25">
      <c r="D11" s="8"/>
      <c r="E11" s="8"/>
      <c r="F11" s="9"/>
      <c r="G11" s="9"/>
      <c r="H11" s="5"/>
    </row>
    <row r="12" spans="1:8" s="7" customFormat="1" ht="15.75" x14ac:dyDescent="0.25">
      <c r="A12" s="7" t="s">
        <v>111</v>
      </c>
      <c r="D12" s="8"/>
      <c r="E12" s="8"/>
      <c r="F12" s="9"/>
      <c r="G12" s="9"/>
      <c r="H12" s="5">
        <v>1934.34</v>
      </c>
    </row>
    <row r="13" spans="1:8" s="7" customFormat="1" ht="15.75" x14ac:dyDescent="0.25">
      <c r="A13" s="7" t="s">
        <v>29</v>
      </c>
      <c r="D13" s="8"/>
      <c r="E13" s="8"/>
      <c r="F13" s="9"/>
      <c r="G13" s="9"/>
      <c r="H13" s="5">
        <f>P38</f>
        <v>353.86999999999995</v>
      </c>
    </row>
    <row r="14" spans="1:8" s="7" customFormat="1" ht="15.75" hidden="1" x14ac:dyDescent="0.25">
      <c r="D14" s="8"/>
      <c r="E14" s="8"/>
      <c r="F14" s="9"/>
      <c r="G14" s="9"/>
      <c r="H14" s="5"/>
    </row>
    <row r="15" spans="1:8" s="7" customFormat="1" ht="15.75" x14ac:dyDescent="0.25">
      <c r="A15" s="7" t="s">
        <v>48</v>
      </c>
      <c r="D15" s="8"/>
      <c r="E15" s="8"/>
      <c r="F15" s="9"/>
      <c r="G15" s="9"/>
      <c r="H15" s="5">
        <v>248.47</v>
      </c>
    </row>
    <row r="16" spans="1:8" s="7" customFormat="1" ht="15.75" x14ac:dyDescent="0.25">
      <c r="D16" s="8"/>
      <c r="E16" s="8"/>
      <c r="F16" s="9"/>
      <c r="G16" s="9"/>
      <c r="H16" s="9"/>
    </row>
    <row r="17" spans="1:22" s="7" customFormat="1" ht="15.75" x14ac:dyDescent="0.25">
      <c r="A17" s="7" t="s">
        <v>70</v>
      </c>
      <c r="D17" s="8"/>
      <c r="E17" s="30">
        <v>45323</v>
      </c>
      <c r="G17" s="9">
        <v>280</v>
      </c>
      <c r="H17" s="9"/>
      <c r="J17" s="4" t="s">
        <v>142</v>
      </c>
      <c r="K17" s="4"/>
      <c r="L17" s="4"/>
      <c r="M17" s="4"/>
      <c r="P17" s="4" t="s">
        <v>27</v>
      </c>
      <c r="Q17" s="4"/>
      <c r="R17" s="4"/>
    </row>
    <row r="18" spans="1:22" s="7" customFormat="1" ht="15.75" x14ac:dyDescent="0.25">
      <c r="A18" s="7" t="s">
        <v>71</v>
      </c>
      <c r="D18" s="8"/>
      <c r="E18" s="30">
        <v>45343</v>
      </c>
      <c r="G18" s="9">
        <v>92.53</v>
      </c>
      <c r="H18" s="9"/>
      <c r="J18" s="7" t="s">
        <v>115</v>
      </c>
      <c r="K18" s="13">
        <v>26.76</v>
      </c>
      <c r="L18" s="7" t="s">
        <v>127</v>
      </c>
      <c r="P18" s="13">
        <v>17.59</v>
      </c>
      <c r="Q18" s="8">
        <v>45322</v>
      </c>
    </row>
    <row r="19" spans="1:22" s="7" customFormat="1" ht="15.75" x14ac:dyDescent="0.25">
      <c r="A19" s="7" t="s">
        <v>72</v>
      </c>
      <c r="D19" s="17"/>
      <c r="E19" s="8">
        <v>45378</v>
      </c>
      <c r="F19" s="8"/>
      <c r="G19" s="9">
        <v>45.72</v>
      </c>
      <c r="J19" s="7" t="s">
        <v>116</v>
      </c>
      <c r="K19" s="13">
        <v>15.72</v>
      </c>
      <c r="L19" s="7" t="s">
        <v>128</v>
      </c>
      <c r="P19" s="57">
        <v>17.59</v>
      </c>
      <c r="Q19" s="8">
        <v>45351</v>
      </c>
      <c r="R19" s="17"/>
    </row>
    <row r="20" spans="1:22" s="7" customFormat="1" ht="15.75" x14ac:dyDescent="0.25">
      <c r="A20" s="7" t="s">
        <v>73</v>
      </c>
      <c r="D20" s="17"/>
      <c r="E20" s="8">
        <v>45390</v>
      </c>
      <c r="F20" s="8"/>
      <c r="G20" s="9">
        <v>30.98</v>
      </c>
      <c r="J20" s="7" t="s">
        <v>117</v>
      </c>
      <c r="K20" s="13">
        <v>15.23</v>
      </c>
      <c r="L20" s="7" t="s">
        <v>129</v>
      </c>
      <c r="P20" s="13">
        <v>17.600000000000001</v>
      </c>
      <c r="Q20" s="8">
        <v>45379</v>
      </c>
    </row>
    <row r="21" spans="1:22" s="7" customFormat="1" ht="15.75" x14ac:dyDescent="0.25">
      <c r="A21" s="7" t="s">
        <v>72</v>
      </c>
      <c r="D21" s="17"/>
      <c r="E21" s="8">
        <v>45397</v>
      </c>
      <c r="F21" s="8"/>
      <c r="G21" s="9">
        <v>42.18</v>
      </c>
      <c r="J21" s="7" t="s">
        <v>118</v>
      </c>
      <c r="K21" s="13">
        <v>15.98</v>
      </c>
      <c r="L21" s="7" t="s">
        <v>130</v>
      </c>
      <c r="P21" s="57">
        <v>20.68</v>
      </c>
      <c r="Q21" s="8">
        <v>45412</v>
      </c>
    </row>
    <row r="22" spans="1:22" s="7" customFormat="1" ht="15.75" x14ac:dyDescent="0.25">
      <c r="A22" s="7" t="s">
        <v>78</v>
      </c>
      <c r="D22" s="8"/>
      <c r="E22" s="30">
        <v>45415</v>
      </c>
      <c r="G22" s="9">
        <v>15</v>
      </c>
      <c r="H22" s="9"/>
      <c r="J22" s="7" t="s">
        <v>119</v>
      </c>
      <c r="K22" s="13">
        <v>18.03</v>
      </c>
      <c r="L22" s="7" t="s">
        <v>131</v>
      </c>
      <c r="P22" s="13">
        <v>17.600000000000001</v>
      </c>
      <c r="Q22" s="8">
        <v>45412</v>
      </c>
    </row>
    <row r="23" spans="1:22" s="7" customFormat="1" ht="15.75" x14ac:dyDescent="0.25">
      <c r="A23" s="7" t="s">
        <v>77</v>
      </c>
      <c r="E23" s="30">
        <v>45415</v>
      </c>
      <c r="G23" s="9">
        <v>20.7</v>
      </c>
      <c r="H23" s="9"/>
      <c r="J23" s="7" t="s">
        <v>120</v>
      </c>
      <c r="K23" s="13">
        <v>37.119999999999997</v>
      </c>
      <c r="L23" s="7" t="s">
        <v>132</v>
      </c>
      <c r="P23" s="13">
        <v>20.68</v>
      </c>
      <c r="Q23" s="8">
        <v>45443</v>
      </c>
    </row>
    <row r="24" spans="1:22" s="7" customFormat="1" ht="15.75" x14ac:dyDescent="0.25">
      <c r="A24" s="7" t="s">
        <v>26</v>
      </c>
      <c r="D24" s="8"/>
      <c r="E24" s="30">
        <v>45419</v>
      </c>
      <c r="G24" s="9">
        <v>60</v>
      </c>
      <c r="H24" s="9"/>
      <c r="J24" s="7" t="s">
        <v>121</v>
      </c>
      <c r="K24" s="13">
        <v>34.18</v>
      </c>
      <c r="L24" s="7" t="s">
        <v>133</v>
      </c>
      <c r="P24" s="13">
        <v>13.9</v>
      </c>
      <c r="Q24" s="8">
        <v>45471</v>
      </c>
    </row>
    <row r="25" spans="1:22" s="7" customFormat="1" ht="15.75" x14ac:dyDescent="0.25">
      <c r="A25" s="7" t="s">
        <v>79</v>
      </c>
      <c r="E25" s="30">
        <v>45419</v>
      </c>
      <c r="G25" s="9">
        <v>302.2</v>
      </c>
      <c r="H25" s="9"/>
      <c r="J25" s="7" t="s">
        <v>122</v>
      </c>
      <c r="K25" s="13">
        <v>15.98</v>
      </c>
      <c r="L25" s="7" t="s">
        <v>134</v>
      </c>
      <c r="P25" s="13">
        <v>20.69</v>
      </c>
      <c r="Q25" s="8">
        <v>45471</v>
      </c>
    </row>
    <row r="26" spans="1:22" s="7" customFormat="1" ht="15.75" x14ac:dyDescent="0.25">
      <c r="A26" s="7" t="s">
        <v>80</v>
      </c>
      <c r="E26" s="30">
        <v>45439</v>
      </c>
      <c r="G26" s="9">
        <v>50</v>
      </c>
      <c r="H26" s="9"/>
      <c r="J26" s="7" t="s">
        <v>123</v>
      </c>
      <c r="K26" s="13">
        <v>15.68</v>
      </c>
      <c r="L26" s="7" t="s">
        <v>135</v>
      </c>
      <c r="P26" s="13">
        <v>20.69</v>
      </c>
      <c r="Q26" s="8">
        <v>45504</v>
      </c>
    </row>
    <row r="27" spans="1:22" s="7" customFormat="1" ht="15.75" x14ac:dyDescent="0.25">
      <c r="A27" s="7" t="s">
        <v>15</v>
      </c>
      <c r="E27" s="30">
        <v>45439</v>
      </c>
      <c r="G27" s="9">
        <v>51.7</v>
      </c>
      <c r="H27" s="9"/>
      <c r="J27" s="7" t="s">
        <v>124</v>
      </c>
      <c r="K27" s="13">
        <v>16.010000000000002</v>
      </c>
      <c r="L27" s="7" t="s">
        <v>136</v>
      </c>
      <c r="P27" s="13">
        <v>13.9</v>
      </c>
      <c r="Q27" s="8">
        <v>45504</v>
      </c>
    </row>
    <row r="28" spans="1:22" s="7" customFormat="1" ht="15.75" x14ac:dyDescent="0.25">
      <c r="A28" s="7" t="s">
        <v>72</v>
      </c>
      <c r="D28" s="8"/>
      <c r="E28" s="30">
        <v>45468</v>
      </c>
      <c r="G28" s="9">
        <v>12.08</v>
      </c>
      <c r="H28" s="9"/>
      <c r="J28" s="7" t="s">
        <v>125</v>
      </c>
      <c r="K28" s="13">
        <v>18.649999999999999</v>
      </c>
      <c r="L28" s="7" t="s">
        <v>137</v>
      </c>
      <c r="P28" s="13">
        <v>20.69</v>
      </c>
      <c r="Q28" s="8">
        <v>45534</v>
      </c>
    </row>
    <row r="29" spans="1:22" ht="15.75" x14ac:dyDescent="0.25">
      <c r="A29" s="7" t="s">
        <v>77</v>
      </c>
      <c r="E29" s="8">
        <v>45476</v>
      </c>
      <c r="F29" s="9"/>
      <c r="G29" s="9">
        <v>50</v>
      </c>
      <c r="J29" s="7" t="s">
        <v>126</v>
      </c>
      <c r="K29" s="13">
        <v>19.13</v>
      </c>
      <c r="L29" s="7" t="s">
        <v>138</v>
      </c>
      <c r="M29" s="7"/>
      <c r="N29" s="7"/>
      <c r="O29" s="7"/>
      <c r="P29" s="57">
        <v>13.9</v>
      </c>
      <c r="Q29" s="8">
        <v>45534</v>
      </c>
      <c r="R29" s="7"/>
      <c r="S29" s="7"/>
      <c r="T29" s="7"/>
      <c r="U29" s="7"/>
      <c r="V29" s="7"/>
    </row>
    <row r="30" spans="1:22" s="7" customFormat="1" ht="15.75" x14ac:dyDescent="0.25">
      <c r="A30" s="7" t="s">
        <v>83</v>
      </c>
      <c r="D30" s="8"/>
      <c r="E30" s="30">
        <v>45489</v>
      </c>
      <c r="G30" s="9">
        <v>555</v>
      </c>
      <c r="H30" s="9"/>
      <c r="K30" s="15">
        <f>SUM(K18:K29)</f>
        <v>248.47</v>
      </c>
      <c r="P30" s="13">
        <v>13.9</v>
      </c>
      <c r="Q30" s="8">
        <v>45565</v>
      </c>
    </row>
    <row r="31" spans="1:22" s="7" customFormat="1" ht="15.75" x14ac:dyDescent="0.25">
      <c r="A31" s="7" t="s">
        <v>86</v>
      </c>
      <c r="D31" s="8"/>
      <c r="E31" s="30">
        <v>45533</v>
      </c>
      <c r="G31" s="9">
        <v>27.5</v>
      </c>
      <c r="H31" s="9"/>
      <c r="K31" s="15"/>
      <c r="P31" s="13">
        <v>20.69</v>
      </c>
      <c r="Q31" s="8">
        <v>45565</v>
      </c>
    </row>
    <row r="32" spans="1:22" s="7" customFormat="1" ht="15.75" x14ac:dyDescent="0.25">
      <c r="A32" s="7" t="s">
        <v>72</v>
      </c>
      <c r="D32" s="8"/>
      <c r="E32" s="30">
        <v>45550</v>
      </c>
      <c r="G32" s="9">
        <v>24.98</v>
      </c>
      <c r="H32" s="9"/>
      <c r="K32" s="15"/>
      <c r="P32" s="13">
        <v>13.9</v>
      </c>
      <c r="Q32" s="8">
        <v>45596</v>
      </c>
    </row>
    <row r="33" spans="1:17" s="7" customFormat="1" ht="15.75" x14ac:dyDescent="0.25">
      <c r="A33" s="7" t="s">
        <v>92</v>
      </c>
      <c r="D33" s="8"/>
      <c r="E33" s="30">
        <v>45565</v>
      </c>
      <c r="G33" s="9">
        <v>3.11</v>
      </c>
      <c r="H33" s="9"/>
      <c r="K33" s="15"/>
      <c r="P33" s="13">
        <v>20.69</v>
      </c>
      <c r="Q33" s="8">
        <v>45596</v>
      </c>
    </row>
    <row r="34" spans="1:17" s="7" customFormat="1" ht="15.75" x14ac:dyDescent="0.25">
      <c r="A34" s="7" t="s">
        <v>93</v>
      </c>
      <c r="D34" s="8"/>
      <c r="E34" s="30">
        <v>45566</v>
      </c>
      <c r="G34" s="9">
        <v>22.5</v>
      </c>
      <c r="H34" s="9"/>
      <c r="K34" s="15"/>
      <c r="P34" s="13">
        <v>13.9</v>
      </c>
      <c r="Q34" s="8">
        <v>45625</v>
      </c>
    </row>
    <row r="35" spans="1:17" s="7" customFormat="1" ht="15.75" x14ac:dyDescent="0.25">
      <c r="A35" s="7" t="s">
        <v>95</v>
      </c>
      <c r="D35" s="8"/>
      <c r="E35" s="30">
        <v>45576</v>
      </c>
      <c r="G35" s="9">
        <v>12.5</v>
      </c>
      <c r="H35" s="9"/>
      <c r="K35" s="15"/>
      <c r="P35" s="13">
        <v>20.69</v>
      </c>
      <c r="Q35" s="8">
        <v>45625</v>
      </c>
    </row>
    <row r="36" spans="1:17" s="7" customFormat="1" ht="15.75" x14ac:dyDescent="0.25">
      <c r="A36" s="7" t="s">
        <v>72</v>
      </c>
      <c r="D36" s="8"/>
      <c r="E36" s="30">
        <v>45595</v>
      </c>
      <c r="G36" s="9">
        <v>10.39</v>
      </c>
      <c r="H36" s="9"/>
      <c r="K36" s="15"/>
      <c r="P36" s="13">
        <v>13.9</v>
      </c>
      <c r="Q36" s="8">
        <v>45657</v>
      </c>
    </row>
    <row r="37" spans="1:17" s="7" customFormat="1" ht="15.75" x14ac:dyDescent="0.25">
      <c r="A37" s="7" t="s">
        <v>100</v>
      </c>
      <c r="D37" s="8"/>
      <c r="E37" s="30">
        <v>45620</v>
      </c>
      <c r="G37" s="9">
        <v>50</v>
      </c>
      <c r="O37" s="9"/>
      <c r="P37" s="13">
        <v>20.69</v>
      </c>
      <c r="Q37" s="8">
        <v>45657</v>
      </c>
    </row>
    <row r="38" spans="1:17" s="7" customFormat="1" ht="15.75" x14ac:dyDescent="0.25">
      <c r="A38" s="7" t="s">
        <v>18</v>
      </c>
      <c r="D38" s="8"/>
      <c r="E38" s="30">
        <v>45620</v>
      </c>
      <c r="G38" s="9">
        <v>177.8</v>
      </c>
      <c r="H38" s="9"/>
      <c r="K38" s="15"/>
      <c r="P38" s="15">
        <f>SUM(P18:P37)</f>
        <v>353.86999999999995</v>
      </c>
    </row>
    <row r="39" spans="1:17" s="7" customFormat="1" ht="15.75" x14ac:dyDescent="0.25">
      <c r="A39" s="7" t="s">
        <v>101</v>
      </c>
      <c r="D39" s="8"/>
      <c r="E39" s="30">
        <v>45625</v>
      </c>
      <c r="G39" s="9">
        <v>11.21</v>
      </c>
      <c r="H39" s="9"/>
      <c r="K39" s="15"/>
      <c r="P39" s="15"/>
    </row>
    <row r="40" spans="1:17" s="7" customFormat="1" ht="15.75" x14ac:dyDescent="0.25">
      <c r="A40" s="7" t="s">
        <v>28</v>
      </c>
      <c r="D40" s="8"/>
      <c r="E40" s="30">
        <v>45628</v>
      </c>
      <c r="G40" s="9">
        <v>51.7</v>
      </c>
      <c r="H40" s="9"/>
      <c r="K40" s="15"/>
    </row>
    <row r="41" spans="1:17" s="7" customFormat="1" ht="15.75" x14ac:dyDescent="0.25">
      <c r="A41" s="7" t="s">
        <v>72</v>
      </c>
      <c r="D41" s="8"/>
      <c r="E41" s="30">
        <v>45628</v>
      </c>
      <c r="G41" s="9">
        <v>25.9</v>
      </c>
      <c r="H41" s="9"/>
      <c r="K41" s="15"/>
    </row>
    <row r="42" spans="1:17" s="7" customFormat="1" ht="15.75" x14ac:dyDescent="0.25">
      <c r="A42" s="7" t="s">
        <v>101</v>
      </c>
      <c r="D42" s="8"/>
      <c r="E42" s="30">
        <v>45632</v>
      </c>
      <c r="G42" s="9">
        <v>27.48</v>
      </c>
      <c r="H42" s="9"/>
      <c r="K42" s="15"/>
    </row>
    <row r="43" spans="1:17" s="7" customFormat="1" ht="15.75" x14ac:dyDescent="0.25">
      <c r="A43" s="7" t="s">
        <v>102</v>
      </c>
      <c r="D43" s="8"/>
      <c r="E43" s="8">
        <v>45643</v>
      </c>
      <c r="G43" s="9">
        <v>300</v>
      </c>
      <c r="H43" s="9"/>
      <c r="K43" s="15"/>
    </row>
    <row r="44" spans="1:17" s="7" customFormat="1" ht="15.75" x14ac:dyDescent="0.25">
      <c r="D44" s="8"/>
      <c r="E44" s="8"/>
      <c r="G44" s="9"/>
      <c r="H44" s="9"/>
      <c r="K44" s="15"/>
    </row>
    <row r="45" spans="1:17" s="7" customFormat="1" ht="15.75" x14ac:dyDescent="0.25">
      <c r="D45" s="8"/>
      <c r="E45" s="8"/>
      <c r="G45" s="9"/>
      <c r="H45" s="9"/>
      <c r="K45" s="15"/>
    </row>
    <row r="46" spans="1:17" s="7" customFormat="1" ht="15.75" x14ac:dyDescent="0.25">
      <c r="D46" s="8"/>
      <c r="E46" s="8"/>
      <c r="G46" s="9"/>
      <c r="H46" s="9"/>
      <c r="K46" s="15"/>
    </row>
    <row r="47" spans="1:17" s="7" customFormat="1" ht="15.75" x14ac:dyDescent="0.25">
      <c r="A47" s="7" t="s">
        <v>13</v>
      </c>
      <c r="D47" s="8"/>
      <c r="E47" s="8"/>
      <c r="G47" s="9">
        <f>SUM(G17:G43)</f>
        <v>2353.1600000000003</v>
      </c>
      <c r="H47" s="5">
        <f>G47</f>
        <v>2353.1600000000003</v>
      </c>
    </row>
    <row r="48" spans="1:17" s="7" customFormat="1" ht="15.75" x14ac:dyDescent="0.25">
      <c r="D48" s="8"/>
      <c r="E48" s="8"/>
      <c r="F48" s="9"/>
      <c r="G48" s="9"/>
      <c r="H48" s="9"/>
    </row>
    <row r="49" spans="1:8" s="7" customFormat="1" ht="15.75" x14ac:dyDescent="0.25">
      <c r="A49" s="7" t="s">
        <v>7</v>
      </c>
      <c r="D49" s="8"/>
      <c r="E49" s="8"/>
      <c r="F49" s="9"/>
      <c r="G49" s="9"/>
      <c r="H49" s="5">
        <f>SUM(H4:H48)</f>
        <v>9123.3900000000012</v>
      </c>
    </row>
    <row r="50" spans="1:8" s="7" customFormat="1" ht="15.75" x14ac:dyDescent="0.25">
      <c r="D50" s="8"/>
      <c r="E50" s="8"/>
      <c r="F50" s="9"/>
      <c r="G50" s="9"/>
      <c r="H50" s="9"/>
    </row>
  </sheetData>
  <phoneticPr fontId="10" type="noConversion"/>
  <pageMargins left="0.70866141732283472" right="0.51181102362204722" top="0.55118110236220474" bottom="0.35433070866141736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1241-7DFC-4B9A-81E6-E240196118E9}">
  <sheetPr>
    <pageSetUpPr fitToPage="1"/>
  </sheetPr>
  <dimension ref="A1:G107"/>
  <sheetViews>
    <sheetView workbookViewId="0">
      <selection activeCell="C42" sqref="C42"/>
    </sheetView>
  </sheetViews>
  <sheetFormatPr defaultRowHeight="15" x14ac:dyDescent="0.25"/>
  <cols>
    <col min="1" max="1" width="18.42578125" customWidth="1"/>
    <col min="2" max="2" width="28.7109375" customWidth="1"/>
    <col min="3" max="3" width="12.140625" customWidth="1"/>
    <col min="4" max="4" width="13" customWidth="1"/>
    <col min="5" max="5" width="10.7109375" customWidth="1"/>
    <col min="6" max="6" width="10.5703125" style="45" customWidth="1"/>
  </cols>
  <sheetData>
    <row r="1" spans="1:7" x14ac:dyDescent="0.25">
      <c r="A1" s="38" t="s">
        <v>46</v>
      </c>
      <c r="B1" s="33"/>
      <c r="C1" s="33"/>
      <c r="D1" s="33"/>
      <c r="E1" s="33"/>
      <c r="F1" s="41"/>
    </row>
    <row r="2" spans="1:7" x14ac:dyDescent="0.25">
      <c r="A2" s="34"/>
      <c r="F2" s="42"/>
    </row>
    <row r="3" spans="1:7" x14ac:dyDescent="0.25">
      <c r="A3" s="39" t="s">
        <v>32</v>
      </c>
      <c r="B3" s="2" t="s">
        <v>143</v>
      </c>
      <c r="C3" s="2">
        <v>2025</v>
      </c>
      <c r="D3" s="31"/>
      <c r="E3" t="s">
        <v>49</v>
      </c>
      <c r="F3" s="42"/>
    </row>
    <row r="4" spans="1:7" x14ac:dyDescent="0.25">
      <c r="A4" s="34"/>
      <c r="D4" s="31"/>
      <c r="F4" s="42"/>
    </row>
    <row r="5" spans="1:7" x14ac:dyDescent="0.25">
      <c r="A5" s="34" t="s">
        <v>33</v>
      </c>
      <c r="C5" s="1">
        <v>3000</v>
      </c>
      <c r="E5" s="1">
        <f>C5/12</f>
        <v>250</v>
      </c>
      <c r="F5" s="42"/>
    </row>
    <row r="6" spans="1:7" x14ac:dyDescent="0.25">
      <c r="A6" s="34" t="s">
        <v>34</v>
      </c>
      <c r="C6" s="1">
        <v>170</v>
      </c>
      <c r="E6" s="1">
        <f t="shared" ref="E6:E15" si="0">C6/12</f>
        <v>14.166666666666666</v>
      </c>
      <c r="F6" s="42"/>
    </row>
    <row r="7" spans="1:7" x14ac:dyDescent="0.25">
      <c r="A7" s="34" t="s">
        <v>35</v>
      </c>
      <c r="C7" s="1">
        <v>58</v>
      </c>
      <c r="E7" s="1">
        <f t="shared" si="0"/>
        <v>4.833333333333333</v>
      </c>
      <c r="F7" s="42"/>
    </row>
    <row r="8" spans="1:7" x14ac:dyDescent="0.25">
      <c r="A8" s="34" t="s">
        <v>47</v>
      </c>
      <c r="C8" s="1">
        <v>360</v>
      </c>
      <c r="E8" s="1">
        <f t="shared" si="0"/>
        <v>30</v>
      </c>
      <c r="F8" s="42"/>
    </row>
    <row r="9" spans="1:7" x14ac:dyDescent="0.25">
      <c r="A9" s="34" t="s">
        <v>37</v>
      </c>
      <c r="C9" s="1">
        <v>2000</v>
      </c>
      <c r="E9" s="1">
        <f t="shared" si="0"/>
        <v>166.66666666666666</v>
      </c>
      <c r="F9" s="42"/>
    </row>
    <row r="10" spans="1:7" x14ac:dyDescent="0.25">
      <c r="A10" s="34" t="s">
        <v>38</v>
      </c>
      <c r="C10" s="1">
        <v>1224</v>
      </c>
      <c r="E10" s="1">
        <f t="shared" si="0"/>
        <v>102</v>
      </c>
      <c r="F10" s="42"/>
    </row>
    <row r="11" spans="1:7" x14ac:dyDescent="0.25">
      <c r="A11" s="34" t="s">
        <v>18</v>
      </c>
      <c r="C11" s="1">
        <v>180</v>
      </c>
      <c r="E11" s="1">
        <f t="shared" si="0"/>
        <v>15</v>
      </c>
      <c r="F11" s="42"/>
    </row>
    <row r="12" spans="1:7" x14ac:dyDescent="0.25">
      <c r="A12" s="34" t="s">
        <v>39</v>
      </c>
      <c r="C12" s="1">
        <v>250</v>
      </c>
      <c r="E12" s="1">
        <f t="shared" si="0"/>
        <v>20.833333333333332</v>
      </c>
      <c r="F12" s="42"/>
    </row>
    <row r="13" spans="1:7" x14ac:dyDescent="0.25">
      <c r="A13" s="34" t="s">
        <v>57</v>
      </c>
      <c r="C13" s="1">
        <v>200</v>
      </c>
      <c r="E13" s="1">
        <f t="shared" si="0"/>
        <v>16.666666666666668</v>
      </c>
      <c r="F13" s="42"/>
    </row>
    <row r="14" spans="1:7" x14ac:dyDescent="0.25">
      <c r="A14" s="34" t="s">
        <v>58</v>
      </c>
      <c r="C14" s="1">
        <v>750</v>
      </c>
      <c r="E14" s="1">
        <f t="shared" si="0"/>
        <v>62.5</v>
      </c>
      <c r="F14" s="42"/>
    </row>
    <row r="15" spans="1:7" x14ac:dyDescent="0.25">
      <c r="A15" s="34" t="s">
        <v>6</v>
      </c>
      <c r="C15" s="3">
        <f>SUM(C5:C14)</f>
        <v>8192</v>
      </c>
      <c r="E15" s="1">
        <f t="shared" si="0"/>
        <v>682.66666666666663</v>
      </c>
      <c r="F15" s="42"/>
      <c r="G15" s="32"/>
    </row>
    <row r="16" spans="1:7" x14ac:dyDescent="0.25">
      <c r="A16" s="34"/>
      <c r="C16" s="31"/>
      <c r="F16" s="42"/>
    </row>
    <row r="17" spans="1:6" x14ac:dyDescent="0.25">
      <c r="A17" s="39" t="s">
        <v>50</v>
      </c>
      <c r="C17" s="31"/>
      <c r="F17" s="43" t="s">
        <v>54</v>
      </c>
    </row>
    <row r="18" spans="1:6" x14ac:dyDescent="0.25">
      <c r="A18" s="34" t="s">
        <v>51</v>
      </c>
      <c r="D18" s="1">
        <v>600</v>
      </c>
      <c r="F18" s="43"/>
    </row>
    <row r="19" spans="1:6" x14ac:dyDescent="0.25">
      <c r="A19" s="34" t="s">
        <v>56</v>
      </c>
      <c r="D19" s="1">
        <v>250</v>
      </c>
      <c r="F19" s="43"/>
    </row>
    <row r="20" spans="1:6" x14ac:dyDescent="0.25">
      <c r="A20" s="34" t="s">
        <v>52</v>
      </c>
      <c r="D20" s="1">
        <v>1580</v>
      </c>
      <c r="F20" s="43"/>
    </row>
    <row r="21" spans="1:6" x14ac:dyDescent="0.25">
      <c r="A21" s="34" t="s">
        <v>3</v>
      </c>
      <c r="D21" s="1">
        <v>2000</v>
      </c>
      <c r="F21" s="43"/>
    </row>
    <row r="22" spans="1:6" x14ac:dyDescent="0.25">
      <c r="A22" s="34" t="s">
        <v>55</v>
      </c>
      <c r="D22" s="1">
        <v>750</v>
      </c>
      <c r="F22" s="43"/>
    </row>
    <row r="23" spans="1:6" x14ac:dyDescent="0.25">
      <c r="A23" s="34" t="s">
        <v>6</v>
      </c>
      <c r="C23" s="40">
        <f>C15</f>
        <v>8192</v>
      </c>
      <c r="D23" s="3">
        <f>SUM(D18:D22)</f>
        <v>5180</v>
      </c>
      <c r="F23" s="55">
        <f>D23-C23</f>
        <v>-3012</v>
      </c>
    </row>
    <row r="24" spans="1:6" x14ac:dyDescent="0.25">
      <c r="A24" s="34"/>
      <c r="C24" s="31"/>
      <c r="F24" s="42"/>
    </row>
    <row r="25" spans="1:6" ht="15.75" thickBot="1" x14ac:dyDescent="0.3">
      <c r="A25" s="35"/>
      <c r="B25" s="36"/>
      <c r="C25" s="37"/>
      <c r="D25" s="36"/>
      <c r="E25" s="36"/>
      <c r="F25" s="44"/>
    </row>
    <row r="26" spans="1:6" x14ac:dyDescent="0.25">
      <c r="C26" s="31"/>
    </row>
    <row r="27" spans="1:6" ht="15.75" thickBot="1" x14ac:dyDescent="0.3">
      <c r="C27" s="31"/>
    </row>
    <row r="28" spans="1:6" x14ac:dyDescent="0.25">
      <c r="A28" s="48"/>
      <c r="B28" s="33"/>
      <c r="C28" s="49"/>
      <c r="D28" s="49"/>
      <c r="E28" s="49"/>
      <c r="F28" s="50"/>
    </row>
    <row r="29" spans="1:6" x14ac:dyDescent="0.25">
      <c r="A29" s="39" t="s">
        <v>46</v>
      </c>
      <c r="B29" s="2"/>
      <c r="F29" s="51"/>
    </row>
    <row r="30" spans="1:6" x14ac:dyDescent="0.25">
      <c r="A30" s="34"/>
      <c r="F30" s="51"/>
    </row>
    <row r="31" spans="1:6" x14ac:dyDescent="0.25">
      <c r="A31" s="39" t="s">
        <v>32</v>
      </c>
      <c r="B31" s="2" t="s">
        <v>53</v>
      </c>
      <c r="C31" s="2">
        <v>2023</v>
      </c>
      <c r="D31" s="31"/>
      <c r="E31" t="s">
        <v>49</v>
      </c>
      <c r="F31" s="51"/>
    </row>
    <row r="32" spans="1:6" x14ac:dyDescent="0.25">
      <c r="A32" s="34"/>
      <c r="D32" s="31"/>
      <c r="F32" s="51"/>
    </row>
    <row r="33" spans="1:6" x14ac:dyDescent="0.25">
      <c r="A33" s="34" t="s">
        <v>33</v>
      </c>
      <c r="C33" s="1">
        <v>2991</v>
      </c>
      <c r="E33" s="1">
        <f>C33/12</f>
        <v>249.25</v>
      </c>
      <c r="F33" s="51"/>
    </row>
    <row r="34" spans="1:6" x14ac:dyDescent="0.25">
      <c r="A34" s="34" t="s">
        <v>34</v>
      </c>
      <c r="C34" s="1">
        <v>166.92</v>
      </c>
      <c r="E34" s="1">
        <f t="shared" ref="E34:E43" si="1">C34/12</f>
        <v>13.909999999999998</v>
      </c>
      <c r="F34" s="51"/>
    </row>
    <row r="35" spans="1:6" x14ac:dyDescent="0.25">
      <c r="A35" s="34" t="s">
        <v>35</v>
      </c>
      <c r="C35" s="1">
        <v>51.23</v>
      </c>
      <c r="E35" s="1">
        <f t="shared" si="1"/>
        <v>4.2691666666666661</v>
      </c>
      <c r="F35" s="51"/>
    </row>
    <row r="36" spans="1:6" x14ac:dyDescent="0.25">
      <c r="A36" s="34" t="s">
        <v>47</v>
      </c>
      <c r="C36" s="1">
        <v>353.87</v>
      </c>
      <c r="E36" s="1">
        <f t="shared" si="1"/>
        <v>29.489166666666666</v>
      </c>
      <c r="F36" s="51"/>
    </row>
    <row r="37" spans="1:6" x14ac:dyDescent="0.25">
      <c r="A37" s="34" t="s">
        <v>37</v>
      </c>
      <c r="C37" s="1">
        <v>1934.34</v>
      </c>
      <c r="E37" s="1">
        <f t="shared" si="1"/>
        <v>161.19499999999999</v>
      </c>
      <c r="F37" s="51"/>
    </row>
    <row r="38" spans="1:6" x14ac:dyDescent="0.25">
      <c r="A38" s="34" t="s">
        <v>38</v>
      </c>
      <c r="C38" s="1">
        <v>1024.4000000000001</v>
      </c>
      <c r="E38" s="1">
        <f t="shared" si="1"/>
        <v>85.366666666666674</v>
      </c>
      <c r="F38" s="51"/>
    </row>
    <row r="39" spans="1:6" x14ac:dyDescent="0.25">
      <c r="A39" s="34" t="s">
        <v>18</v>
      </c>
      <c r="C39" s="1">
        <v>177.8</v>
      </c>
      <c r="E39" s="1">
        <f t="shared" si="1"/>
        <v>14.816666666666668</v>
      </c>
      <c r="F39" s="51"/>
    </row>
    <row r="40" spans="1:6" x14ac:dyDescent="0.25">
      <c r="A40" s="34" t="s">
        <v>39</v>
      </c>
      <c r="C40" s="1">
        <v>248.47</v>
      </c>
      <c r="E40" s="1">
        <f t="shared" si="1"/>
        <v>20.705833333333334</v>
      </c>
      <c r="F40" s="51"/>
    </row>
    <row r="41" spans="1:6" x14ac:dyDescent="0.25">
      <c r="A41" s="34" t="s">
        <v>57</v>
      </c>
      <c r="C41" s="1">
        <v>203.4</v>
      </c>
      <c r="E41" s="1">
        <f t="shared" si="1"/>
        <v>16.95</v>
      </c>
      <c r="F41" s="51"/>
    </row>
    <row r="42" spans="1:6" x14ac:dyDescent="0.25">
      <c r="A42" s="34" t="s">
        <v>58</v>
      </c>
      <c r="C42" s="1">
        <v>750</v>
      </c>
      <c r="E42" s="1">
        <f t="shared" si="1"/>
        <v>62.5</v>
      </c>
      <c r="F42" s="51"/>
    </row>
    <row r="43" spans="1:6" x14ac:dyDescent="0.25">
      <c r="A43" s="34" t="s">
        <v>6</v>
      </c>
      <c r="C43" s="3">
        <f>SUM(C33:C42)</f>
        <v>7901.43</v>
      </c>
      <c r="E43" s="1">
        <f t="shared" si="1"/>
        <v>658.45249999999999</v>
      </c>
      <c r="F43" s="42"/>
    </row>
    <row r="44" spans="1:6" x14ac:dyDescent="0.25">
      <c r="A44" s="34"/>
      <c r="C44" s="31"/>
      <c r="F44" s="42"/>
    </row>
    <row r="45" spans="1:6" x14ac:dyDescent="0.25">
      <c r="A45" s="34" t="s">
        <v>50</v>
      </c>
      <c r="C45" s="31"/>
      <c r="F45" s="52" t="s">
        <v>54</v>
      </c>
    </row>
    <row r="46" spans="1:6" x14ac:dyDescent="0.25">
      <c r="A46" s="34" t="s">
        <v>51</v>
      </c>
      <c r="D46" s="1">
        <v>600</v>
      </c>
      <c r="F46" s="51"/>
    </row>
    <row r="47" spans="1:6" x14ac:dyDescent="0.25">
      <c r="A47" s="34" t="s">
        <v>52</v>
      </c>
      <c r="D47" s="1">
        <v>1580</v>
      </c>
      <c r="F47" s="51"/>
    </row>
    <row r="48" spans="1:6" x14ac:dyDescent="0.25">
      <c r="A48" s="34" t="s">
        <v>3</v>
      </c>
      <c r="D48" s="1">
        <v>3145</v>
      </c>
      <c r="F48" s="51"/>
    </row>
    <row r="49" spans="1:6" x14ac:dyDescent="0.25">
      <c r="A49" s="34" t="s">
        <v>2</v>
      </c>
      <c r="D49" s="1">
        <v>640</v>
      </c>
      <c r="F49" s="51"/>
    </row>
    <row r="50" spans="1:6" x14ac:dyDescent="0.25">
      <c r="A50" s="34" t="s">
        <v>145</v>
      </c>
      <c r="D50" s="1">
        <v>250</v>
      </c>
      <c r="F50" s="51"/>
    </row>
    <row r="51" spans="1:6" x14ac:dyDescent="0.25">
      <c r="A51" s="34" t="s">
        <v>144</v>
      </c>
      <c r="D51" s="1">
        <v>514.66</v>
      </c>
      <c r="F51" s="51"/>
    </row>
    <row r="52" spans="1:6" x14ac:dyDescent="0.25">
      <c r="A52" s="34" t="s">
        <v>6</v>
      </c>
      <c r="C52" s="31">
        <f>C43</f>
        <v>7901.43</v>
      </c>
      <c r="D52" s="3">
        <f>SUM(D46:D51)</f>
        <v>6729.66</v>
      </c>
      <c r="F52" s="55">
        <f>D52-C52</f>
        <v>-1171.7700000000004</v>
      </c>
    </row>
    <row r="53" spans="1:6" x14ac:dyDescent="0.25">
      <c r="A53" s="34"/>
      <c r="C53" s="22"/>
      <c r="D53" s="22"/>
      <c r="E53" s="22"/>
      <c r="F53" s="51"/>
    </row>
    <row r="54" spans="1:6" ht="15.75" thickBot="1" x14ac:dyDescent="0.3">
      <c r="A54" s="35"/>
      <c r="B54" s="36"/>
      <c r="C54" s="53"/>
      <c r="D54" s="53"/>
      <c r="E54" s="53"/>
      <c r="F54" s="54"/>
    </row>
    <row r="55" spans="1:6" x14ac:dyDescent="0.25">
      <c r="C55" s="22"/>
      <c r="D55" s="22"/>
      <c r="E55" s="22"/>
      <c r="F55" s="46"/>
    </row>
    <row r="56" spans="1:6" x14ac:dyDescent="0.25">
      <c r="C56" s="22"/>
      <c r="D56" s="22"/>
      <c r="E56" s="22"/>
      <c r="F56" s="46"/>
    </row>
    <row r="57" spans="1:6" x14ac:dyDescent="0.25">
      <c r="C57" s="22"/>
      <c r="D57" s="22"/>
      <c r="E57" s="22"/>
      <c r="F57" s="46"/>
    </row>
    <row r="58" spans="1:6" x14ac:dyDescent="0.25">
      <c r="C58" s="22"/>
      <c r="D58" s="22"/>
      <c r="E58" s="22"/>
    </row>
    <row r="59" spans="1:6" x14ac:dyDescent="0.25">
      <c r="C59" s="22"/>
      <c r="D59" s="22"/>
      <c r="E59" s="22"/>
    </row>
    <row r="60" spans="1:6" x14ac:dyDescent="0.25">
      <c r="A60" t="s">
        <v>32</v>
      </c>
      <c r="B60" t="s">
        <v>40</v>
      </c>
      <c r="C60" s="31"/>
    </row>
    <row r="61" spans="1:6" x14ac:dyDescent="0.25">
      <c r="C61" s="31"/>
    </row>
    <row r="62" spans="1:6" x14ac:dyDescent="0.25">
      <c r="A62" t="s">
        <v>41</v>
      </c>
      <c r="C62" s="31">
        <v>2088</v>
      </c>
      <c r="E62" s="31">
        <v>220</v>
      </c>
    </row>
    <row r="63" spans="1:6" x14ac:dyDescent="0.25">
      <c r="A63" t="s">
        <v>34</v>
      </c>
      <c r="C63" s="31">
        <v>147.24</v>
      </c>
      <c r="E63" s="31">
        <v>13.25</v>
      </c>
      <c r="F63" s="45" t="s">
        <v>42</v>
      </c>
    </row>
    <row r="64" spans="1:6" x14ac:dyDescent="0.25">
      <c r="A64" t="s">
        <v>35</v>
      </c>
      <c r="C64" s="31">
        <v>97.56</v>
      </c>
      <c r="E64" s="31">
        <v>6.23</v>
      </c>
      <c r="F64" s="45" t="s">
        <v>43</v>
      </c>
    </row>
    <row r="65" spans="1:6" x14ac:dyDescent="0.25">
      <c r="A65" t="s">
        <v>36</v>
      </c>
      <c r="C65" s="31">
        <v>250</v>
      </c>
      <c r="E65" s="31">
        <v>24</v>
      </c>
      <c r="F65" s="45" t="s">
        <v>44</v>
      </c>
    </row>
    <row r="66" spans="1:6" x14ac:dyDescent="0.25">
      <c r="A66" t="s">
        <v>37</v>
      </c>
      <c r="C66" s="31">
        <v>1408</v>
      </c>
      <c r="E66" s="31">
        <v>123.25</v>
      </c>
    </row>
    <row r="67" spans="1:6" x14ac:dyDescent="0.25">
      <c r="A67" t="s">
        <v>38</v>
      </c>
      <c r="C67" s="31">
        <v>902.42</v>
      </c>
      <c r="E67" s="31">
        <v>84</v>
      </c>
    </row>
    <row r="68" spans="1:6" x14ac:dyDescent="0.25">
      <c r="A68" t="s">
        <v>18</v>
      </c>
      <c r="C68" s="31">
        <v>117.48</v>
      </c>
      <c r="E68" s="31">
        <v>10</v>
      </c>
    </row>
    <row r="69" spans="1:6" x14ac:dyDescent="0.25">
      <c r="A69" t="s">
        <v>39</v>
      </c>
      <c r="C69" s="31">
        <v>120</v>
      </c>
      <c r="E69" s="31">
        <v>15</v>
      </c>
      <c r="F69" s="45" t="s">
        <v>45</v>
      </c>
    </row>
    <row r="70" spans="1:6" x14ac:dyDescent="0.25">
      <c r="C70" s="31"/>
      <c r="E70" s="31"/>
      <c r="F70" s="46"/>
    </row>
    <row r="71" spans="1:6" x14ac:dyDescent="0.25">
      <c r="A71" t="s">
        <v>6</v>
      </c>
      <c r="C71" s="31">
        <f>SUM(C62:C69)</f>
        <v>5130.6999999999989</v>
      </c>
      <c r="E71" s="31">
        <f t="shared" ref="E71" si="2">SUM(E62:E69)</f>
        <v>495.73</v>
      </c>
      <c r="F71" s="46"/>
    </row>
    <row r="72" spans="1:6" x14ac:dyDescent="0.25">
      <c r="C72" s="22"/>
      <c r="D72" s="22"/>
      <c r="E72" s="22"/>
      <c r="F72" s="46"/>
    </row>
    <row r="73" spans="1:6" x14ac:dyDescent="0.25">
      <c r="C73" s="22"/>
      <c r="D73" s="22"/>
      <c r="E73" s="22"/>
      <c r="F73" s="46"/>
    </row>
    <row r="74" spans="1:6" x14ac:dyDescent="0.25">
      <c r="B74" s="24"/>
      <c r="C74" s="25"/>
      <c r="D74" s="25"/>
      <c r="E74" s="22"/>
      <c r="F74" s="46"/>
    </row>
    <row r="75" spans="1:6" x14ac:dyDescent="0.25">
      <c r="C75" s="25"/>
      <c r="D75" s="22"/>
      <c r="E75" s="22"/>
      <c r="F75" s="46"/>
    </row>
    <row r="76" spans="1:6" x14ac:dyDescent="0.25">
      <c r="C76" s="22"/>
      <c r="D76" s="22"/>
      <c r="E76" s="22"/>
      <c r="F76" s="46"/>
    </row>
    <row r="77" spans="1:6" x14ac:dyDescent="0.25">
      <c r="C77" s="22"/>
      <c r="D77" s="22"/>
      <c r="E77" s="22"/>
      <c r="F77" s="46"/>
    </row>
    <row r="78" spans="1:6" x14ac:dyDescent="0.25">
      <c r="C78" s="22"/>
      <c r="D78" s="22"/>
      <c r="E78" s="22"/>
      <c r="F78" s="46"/>
    </row>
    <row r="79" spans="1:6" x14ac:dyDescent="0.25">
      <c r="C79" s="22"/>
      <c r="D79" s="22"/>
      <c r="E79" s="22"/>
      <c r="F79" s="46"/>
    </row>
    <row r="80" spans="1:6" x14ac:dyDescent="0.25">
      <c r="C80" s="22"/>
      <c r="D80" s="22"/>
      <c r="E80" s="22"/>
      <c r="F80" s="46"/>
    </row>
    <row r="81" spans="1:7" x14ac:dyDescent="0.25">
      <c r="C81" s="22"/>
      <c r="D81" s="22"/>
      <c r="E81" s="22"/>
      <c r="F81" s="46"/>
    </row>
    <row r="82" spans="1:7" x14ac:dyDescent="0.25">
      <c r="C82" s="22"/>
      <c r="D82" s="22"/>
      <c r="E82" s="22"/>
      <c r="F82" s="46"/>
    </row>
    <row r="83" spans="1:7" x14ac:dyDescent="0.25">
      <c r="C83" s="22"/>
      <c r="D83" s="22"/>
      <c r="E83" s="22"/>
      <c r="F83" s="46"/>
    </row>
    <row r="84" spans="1:7" x14ac:dyDescent="0.25">
      <c r="C84" s="22"/>
      <c r="D84" s="22"/>
      <c r="E84" s="22"/>
      <c r="F84" s="46"/>
    </row>
    <row r="85" spans="1:7" x14ac:dyDescent="0.25">
      <c r="C85" s="22"/>
      <c r="D85" s="22"/>
      <c r="E85" s="22"/>
      <c r="F85" s="46"/>
    </row>
    <row r="86" spans="1:7" x14ac:dyDescent="0.25">
      <c r="C86" s="22"/>
      <c r="D86" s="22"/>
      <c r="E86" s="22"/>
      <c r="F86" s="46"/>
    </row>
    <row r="87" spans="1:7" x14ac:dyDescent="0.25">
      <c r="C87" s="22"/>
      <c r="D87" s="22"/>
      <c r="E87" s="22"/>
      <c r="F87" s="46"/>
    </row>
    <row r="88" spans="1:7" x14ac:dyDescent="0.25">
      <c r="C88" s="22"/>
      <c r="D88" s="22"/>
      <c r="E88" s="22"/>
      <c r="F88" s="47"/>
      <c r="G88" s="2"/>
    </row>
    <row r="89" spans="1:7" x14ac:dyDescent="0.25">
      <c r="C89" s="22"/>
      <c r="D89" s="22"/>
      <c r="E89" s="22"/>
      <c r="F89" s="47"/>
      <c r="G89" s="2"/>
    </row>
    <row r="90" spans="1:7" x14ac:dyDescent="0.25">
      <c r="C90" s="22"/>
      <c r="D90" s="22"/>
      <c r="E90" s="22"/>
    </row>
    <row r="91" spans="1:7" x14ac:dyDescent="0.25">
      <c r="C91" s="22"/>
      <c r="D91" s="22"/>
      <c r="E91" s="22"/>
    </row>
    <row r="92" spans="1:7" x14ac:dyDescent="0.25">
      <c r="A92" s="22"/>
      <c r="B92" s="22"/>
      <c r="C92" s="22"/>
      <c r="D92" s="29"/>
    </row>
    <row r="93" spans="1:7" x14ac:dyDescent="0.25">
      <c r="A93" s="22"/>
      <c r="B93" s="22"/>
      <c r="C93" s="22"/>
      <c r="D93" s="29"/>
    </row>
    <row r="94" spans="1:7" x14ac:dyDescent="0.25">
      <c r="A94" s="22"/>
      <c r="B94" s="22"/>
      <c r="C94" s="22"/>
    </row>
    <row r="95" spans="1:7" x14ac:dyDescent="0.25">
      <c r="A95" s="22"/>
      <c r="B95" s="22"/>
      <c r="C95" s="22"/>
    </row>
    <row r="96" spans="1:7" x14ac:dyDescent="0.25">
      <c r="A96" s="22"/>
      <c r="B96" s="22"/>
      <c r="C96" s="22"/>
    </row>
    <row r="97" spans="1:6" x14ac:dyDescent="0.25">
      <c r="A97" s="22"/>
      <c r="B97" s="22"/>
      <c r="C97" s="22"/>
      <c r="F97" s="46"/>
    </row>
    <row r="98" spans="1:6" x14ac:dyDescent="0.25">
      <c r="A98" s="22"/>
      <c r="B98" s="22"/>
      <c r="C98" s="22"/>
      <c r="F98" s="46"/>
    </row>
    <row r="99" spans="1:6" x14ac:dyDescent="0.25">
      <c r="A99" s="22"/>
      <c r="C99" s="23"/>
      <c r="F99" s="47"/>
    </row>
    <row r="100" spans="1:6" x14ac:dyDescent="0.25">
      <c r="A100" s="23"/>
      <c r="B100" s="23"/>
      <c r="C100" s="23"/>
      <c r="F100" s="46"/>
    </row>
    <row r="101" spans="1:6" x14ac:dyDescent="0.25">
      <c r="A101" s="23"/>
      <c r="B101" s="23"/>
      <c r="C101" s="23"/>
    </row>
    <row r="102" spans="1:6" x14ac:dyDescent="0.25">
      <c r="C102" s="22"/>
      <c r="D102" s="22"/>
      <c r="E102" s="22"/>
    </row>
    <row r="103" spans="1:6" x14ac:dyDescent="0.25">
      <c r="A103" s="26"/>
      <c r="B103" s="27"/>
      <c r="C103" s="27"/>
    </row>
    <row r="104" spans="1:6" x14ac:dyDescent="0.25">
      <c r="A104" s="26"/>
      <c r="B104" s="26"/>
      <c r="C104" s="26"/>
    </row>
    <row r="105" spans="1:6" x14ac:dyDescent="0.25">
      <c r="A105" s="26"/>
      <c r="B105" s="26"/>
      <c r="C105" s="26"/>
    </row>
    <row r="106" spans="1:6" x14ac:dyDescent="0.25">
      <c r="A106" s="26"/>
      <c r="B106" s="26"/>
      <c r="C106" s="26"/>
    </row>
    <row r="107" spans="1:6" x14ac:dyDescent="0.25">
      <c r="A107" s="26"/>
      <c r="B107" s="27"/>
      <c r="C107" s="28"/>
    </row>
  </sheetData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Blad2</vt:lpstr>
      <vt:lpstr>Blad3</vt:lpstr>
      <vt:lpstr>Blad4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2025-06-12T19:26:17Z</dcterms:modified>
</cp:coreProperties>
</file>