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12" i="3"/>
  <c r="G24" i="2"/>
  <c r="I24" s="1"/>
  <c r="D7" i="1" s="1"/>
  <c r="F37" i="3"/>
  <c r="G7" i="2"/>
  <c r="H37" i="3" l="1"/>
  <c r="J9" i="1" s="1"/>
  <c r="K25" i="3"/>
  <c r="I7" i="2"/>
  <c r="D8" i="1" s="1"/>
  <c r="D11" s="1"/>
  <c r="D17"/>
  <c r="H39" i="3" l="1"/>
  <c r="J11" i="1"/>
  <c r="I26" i="2" l="1"/>
</calcChain>
</file>

<file path=xl/sharedStrings.xml><?xml version="1.0" encoding="utf-8"?>
<sst xmlns="http://schemas.openxmlformats.org/spreadsheetml/2006/main" count="107" uniqueCount="100">
  <si>
    <t>Baten</t>
  </si>
  <si>
    <t>Lasten</t>
  </si>
  <si>
    <t>Donaties en giften</t>
  </si>
  <si>
    <t>Opbrengst acties</t>
  </si>
  <si>
    <t>Huur pand Fallaetswei 17</t>
  </si>
  <si>
    <t>Energiekosten</t>
  </si>
  <si>
    <t>Kosten geldverkeer</t>
  </si>
  <si>
    <t>Overige kosten</t>
  </si>
  <si>
    <t>Totaal</t>
  </si>
  <si>
    <t>huur pand Fallaetswei 17</t>
  </si>
  <si>
    <t>totaal</t>
  </si>
  <si>
    <t>euroincasso</t>
  </si>
  <si>
    <t>volgens opgave</t>
  </si>
  <si>
    <t>dd</t>
  </si>
  <si>
    <t>donateurs zonder machtiging</t>
  </si>
  <si>
    <t>1e</t>
  </si>
  <si>
    <t>2e</t>
  </si>
  <si>
    <t>3e</t>
  </si>
  <si>
    <t>4e</t>
  </si>
  <si>
    <t>5e</t>
  </si>
  <si>
    <t>6e</t>
  </si>
  <si>
    <t>7e</t>
  </si>
  <si>
    <t>8e</t>
  </si>
  <si>
    <t>totaal kosten geldverkeer</t>
  </si>
  <si>
    <t>nota's rek.courant</t>
  </si>
  <si>
    <t>Totaal acties/donaties</t>
  </si>
  <si>
    <t>(kosten geldverkeer)</t>
  </si>
  <si>
    <t>div.data</t>
  </si>
  <si>
    <t>Saldo totaal</t>
  </si>
  <si>
    <t>energiekosten Engie</t>
  </si>
  <si>
    <t>via Zorgboerderij</t>
  </si>
  <si>
    <t>9e</t>
  </si>
  <si>
    <t>10e</t>
  </si>
  <si>
    <t>11e</t>
  </si>
  <si>
    <t>12e</t>
  </si>
  <si>
    <t>(p/m)</t>
  </si>
  <si>
    <t>Noorderlinge Verzekering inventaris/goederen</t>
  </si>
  <si>
    <t>Inboedelverzekering OHK</t>
  </si>
  <si>
    <t>donatie M. Keuning Burgum</t>
  </si>
  <si>
    <t>Print-bizz flyer Krystmerk</t>
  </si>
  <si>
    <t>subtotaal</t>
  </si>
  <si>
    <t>Resultatenrekening 2019 Stichting Oudheidskamer Drachtstercompagnie</t>
  </si>
  <si>
    <t>Batig saldo rek.courant 31-12-2019</t>
  </si>
  <si>
    <t>Bijdrage Pl.Belang 2019</t>
  </si>
  <si>
    <t>Batig saldo spaarrekening 31-12-2019</t>
  </si>
  <si>
    <t>Opbrengst acties 2019</t>
  </si>
  <si>
    <t>opbrengst Rommelmerk 2019</t>
  </si>
  <si>
    <t>opbrengst Krystmerk 2019</t>
  </si>
  <si>
    <t>10x 100,00 (p/m)</t>
  </si>
  <si>
    <t>Jubileum Toneelver. Mei Inoar Ien</t>
  </si>
  <si>
    <t>Blijf in Beeld DVD bedrukking (bijbestelling)</t>
  </si>
  <si>
    <t>Donaties en giften 2019</t>
  </si>
  <si>
    <t>Oranjefonds NL Doet</t>
  </si>
  <si>
    <t>Jaarlijkse bijdrage FotoBase Cloud</t>
  </si>
  <si>
    <t>Verkoop DVD's en boek Comp.Verlaat</t>
  </si>
  <si>
    <t xml:space="preserve">decl. T. Jager foto's </t>
  </si>
  <si>
    <t>kosten schilderwerkzaamheden</t>
  </si>
  <si>
    <t>Print-bizz flyer Rommelmarkt</t>
  </si>
  <si>
    <t>Bloemen boekpresentatie D. Veenstra</t>
  </si>
  <si>
    <t>decl. I. Veenstra rommelmarkt</t>
  </si>
  <si>
    <t>decl. Zorgboerderij catering rommelmarkt</t>
  </si>
  <si>
    <t>decl. A. Heddema stipersdei</t>
  </si>
  <si>
    <t>decl. I. Veenstra stipersdei</t>
  </si>
  <si>
    <t>donatie + verkoop DVD op Stipersdei</t>
  </si>
  <si>
    <t>R. Verbeek bijbestelling Comp.Verlaat</t>
  </si>
  <si>
    <t>Helianthus Zathe open dag</t>
  </si>
  <si>
    <t>decl. I. Veenstra koffie/thee</t>
  </si>
  <si>
    <t>verzendkosten boek/bijmaken sleutels</t>
  </si>
  <si>
    <t>Print-bizz flyer tentoonstelling NH kerk</t>
  </si>
  <si>
    <t>decl. I. Veenstra tentoonstelling</t>
  </si>
  <si>
    <t>decl. T. Jager tentoonstelling</t>
  </si>
  <si>
    <t>Rabo Club Support 2019</t>
  </si>
  <si>
    <t>donaties tentoonstelling NH-kerk</t>
  </si>
  <si>
    <t>opbrengst verkochte boeken bij tentoonstelling</t>
  </si>
  <si>
    <t xml:space="preserve">Blokker waterkoker </t>
  </si>
  <si>
    <t>verspreiding flyer Krystmerk</t>
  </si>
  <si>
    <t>01-12/31-12-18</t>
  </si>
  <si>
    <t>01-01/31-01-19</t>
  </si>
  <si>
    <t>01-02/28-02-19</t>
  </si>
  <si>
    <t>01-03/31-03-19</t>
  </si>
  <si>
    <t>01-04/30-04-19</t>
  </si>
  <si>
    <t>01-05/31-05-19</t>
  </si>
  <si>
    <t>01-06/30-06-19</t>
  </si>
  <si>
    <t>01-07/31-07-19</t>
  </si>
  <si>
    <t>01-08/31-08-19</t>
  </si>
  <si>
    <t>01-09/30-09-19</t>
  </si>
  <si>
    <t>01-10/31-10-19</t>
  </si>
  <si>
    <t>01-11/30-11-19</t>
  </si>
  <si>
    <t>7x 70,00</t>
  </si>
  <si>
    <t>5x 78,00</t>
  </si>
  <si>
    <t>verrekening 2018</t>
  </si>
  <si>
    <t>gestopt per 01-11-2019</t>
  </si>
  <si>
    <t>*Batig saldo 01-01-2019</t>
  </si>
  <si>
    <t>euro-incasso W. Santema</t>
  </si>
  <si>
    <t>verkoop boek Nakke</t>
  </si>
  <si>
    <t>verkoop boek Nakke 2x</t>
  </si>
  <si>
    <t>verkoop boek Comp.Verlaat</t>
  </si>
  <si>
    <t>verkoop boek Compagn.Verlaat+verzend kosten Zijlstra</t>
  </si>
  <si>
    <t xml:space="preserve">periode 01-07-2019/31-12-2019 </t>
  </si>
  <si>
    <t>(1x ivm verhuizing naar andere locatie)</t>
  </si>
</sst>
</file>

<file path=xl/styles.xml><?xml version="1.0" encoding="utf-8"?>
<styleSheet xmlns="http://schemas.openxmlformats.org/spreadsheetml/2006/main">
  <numFmts count="1">
    <numFmt numFmtId="164" formatCode="d/mm/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2" fontId="3" fillId="0" borderId="0" xfId="0" applyNumberFormat="1" applyFont="1"/>
    <xf numFmtId="4" fontId="2" fillId="0" borderId="1" xfId="0" applyNumberFormat="1" applyFont="1" applyBorder="1"/>
    <xf numFmtId="2" fontId="2" fillId="0" borderId="0" xfId="0" applyNumberFormat="1" applyFont="1"/>
    <xf numFmtId="0" fontId="5" fillId="0" borderId="0" xfId="0" applyFont="1"/>
    <xf numFmtId="14" fontId="3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0" fontId="0" fillId="0" borderId="0" xfId="0" applyFill="1"/>
    <xf numFmtId="4" fontId="0" fillId="0" borderId="0" xfId="0" applyNumberFormat="1" applyFont="1" applyFill="1"/>
    <xf numFmtId="164" fontId="0" fillId="0" borderId="0" xfId="0" applyNumberFormat="1" applyFill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workbookViewId="0">
      <selection activeCell="G22" sqref="G22"/>
    </sheetView>
  </sheetViews>
  <sheetFormatPr defaultRowHeight="15"/>
  <cols>
    <col min="3" max="3" width="15.7109375" customWidth="1"/>
    <col min="4" max="4" width="9.140625" style="1"/>
    <col min="10" max="10" width="9.140625" style="1"/>
    <col min="12" max="12" width="9.5703125" style="1" bestFit="1" customWidth="1"/>
    <col min="15" max="15" width="8.140625" bestFit="1" customWidth="1"/>
  </cols>
  <sheetData>
    <row r="2" spans="1:15" ht="15.75">
      <c r="A2" s="4" t="s">
        <v>41</v>
      </c>
      <c r="B2" s="4"/>
      <c r="C2" s="4"/>
      <c r="D2" s="5"/>
      <c r="E2" s="4"/>
      <c r="F2" s="4"/>
      <c r="G2" s="4"/>
      <c r="H2" s="4"/>
    </row>
    <row r="4" spans="1:15">
      <c r="A4" s="2" t="s">
        <v>0</v>
      </c>
      <c r="B4" s="2"/>
      <c r="C4" s="2"/>
      <c r="D4" s="3"/>
      <c r="E4" s="2"/>
      <c r="F4" s="2"/>
      <c r="G4" s="2" t="s">
        <v>1</v>
      </c>
      <c r="H4" s="2"/>
      <c r="I4" s="2"/>
      <c r="J4" s="3"/>
    </row>
    <row r="5" spans="1:15">
      <c r="A5" t="s">
        <v>92</v>
      </c>
      <c r="D5" s="1">
        <v>11703.29</v>
      </c>
      <c r="G5" t="s">
        <v>4</v>
      </c>
      <c r="J5" s="1">
        <v>1000</v>
      </c>
    </row>
    <row r="6" spans="1:15">
      <c r="A6" t="s">
        <v>43</v>
      </c>
      <c r="D6" s="1">
        <v>600</v>
      </c>
      <c r="G6" t="s">
        <v>5</v>
      </c>
      <c r="J6" s="1">
        <v>694.95</v>
      </c>
      <c r="O6" s="3"/>
    </row>
    <row r="7" spans="1:15">
      <c r="A7" t="s">
        <v>2</v>
      </c>
      <c r="D7" s="1">
        <f>Blad2!I24</f>
        <v>3788.1699999999996</v>
      </c>
      <c r="G7" t="s">
        <v>37</v>
      </c>
      <c r="J7" s="1">
        <v>116.77</v>
      </c>
    </row>
    <row r="8" spans="1:15">
      <c r="A8" t="s">
        <v>3</v>
      </c>
      <c r="D8" s="1">
        <f>Blad2!I7</f>
        <v>3791.5499999999997</v>
      </c>
      <c r="G8" t="s">
        <v>6</v>
      </c>
      <c r="J8" s="1">
        <v>125.07</v>
      </c>
    </row>
    <row r="9" spans="1:15">
      <c r="A9" s="20"/>
      <c r="B9" s="20"/>
      <c r="C9" s="20"/>
      <c r="D9" s="21"/>
      <c r="E9" s="20"/>
      <c r="F9" s="22"/>
      <c r="G9" t="s">
        <v>7</v>
      </c>
      <c r="J9" s="1">
        <f>Blad3!H37</f>
        <v>1557.7499999999998</v>
      </c>
      <c r="L9"/>
    </row>
    <row r="10" spans="1:15">
      <c r="E10" s="6"/>
      <c r="F10" s="6"/>
      <c r="L10"/>
    </row>
    <row r="11" spans="1:15">
      <c r="A11" t="s">
        <v>8</v>
      </c>
      <c r="D11" s="1">
        <f>SUM(D5:D9)</f>
        <v>19883.010000000002</v>
      </c>
      <c r="G11" t="s">
        <v>8</v>
      </c>
      <c r="J11" s="1">
        <f>SUM(J5:J9)</f>
        <v>3494.54</v>
      </c>
    </row>
    <row r="12" spans="1:15">
      <c r="L12" s="19"/>
    </row>
    <row r="13" spans="1:15">
      <c r="A13" t="s">
        <v>42</v>
      </c>
      <c r="D13" s="1">
        <v>16388.47</v>
      </c>
      <c r="M13" s="1"/>
    </row>
    <row r="15" spans="1:15">
      <c r="A15" t="s">
        <v>44</v>
      </c>
      <c r="D15" s="1">
        <v>2755.56</v>
      </c>
    </row>
    <row r="17" spans="1:4">
      <c r="A17" s="2" t="s">
        <v>28</v>
      </c>
      <c r="B17" s="2"/>
      <c r="C17" s="2"/>
      <c r="D17" s="3">
        <f>SUM(D13:D15)</f>
        <v>19144.030000000002</v>
      </c>
    </row>
  </sheetData>
  <pageMargins left="0.70866141732283472" right="0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A47" sqref="A47"/>
    </sheetView>
  </sheetViews>
  <sheetFormatPr defaultRowHeight="15"/>
  <cols>
    <col min="1" max="1" width="35.5703125" bestFit="1" customWidth="1"/>
    <col min="3" max="3" width="10.5703125" bestFit="1" customWidth="1"/>
    <col min="4" max="4" width="10.42578125" bestFit="1" customWidth="1"/>
    <col min="5" max="6" width="9.28515625" style="6" bestFit="1" customWidth="1"/>
    <col min="7" max="7" width="9.140625" style="1"/>
    <col min="14" max="14" width="11.85546875" customWidth="1"/>
    <col min="15" max="15" width="9.140625" style="1"/>
  </cols>
  <sheetData>
    <row r="1" spans="1:15" s="7" customFormat="1" ht="15.75">
      <c r="E1" s="8"/>
      <c r="F1" s="8"/>
      <c r="G1" s="9"/>
      <c r="O1" s="9"/>
    </row>
    <row r="2" spans="1:15" s="7" customFormat="1" ht="18.75">
      <c r="A2" s="16" t="s">
        <v>45</v>
      </c>
      <c r="B2" s="4"/>
      <c r="C2" s="4"/>
      <c r="E2" s="8"/>
      <c r="F2" s="8"/>
      <c r="G2" s="9"/>
      <c r="O2" s="9"/>
    </row>
    <row r="3" spans="1:15" s="7" customFormat="1" ht="15.75">
      <c r="E3" s="8" t="s">
        <v>13</v>
      </c>
      <c r="F3" s="8"/>
      <c r="G3" s="9"/>
      <c r="O3" s="9"/>
    </row>
    <row r="4" spans="1:15" s="7" customFormat="1" ht="15.75">
      <c r="A4" s="7" t="s">
        <v>46</v>
      </c>
      <c r="E4" s="8">
        <v>43613</v>
      </c>
      <c r="F4" s="8"/>
      <c r="G4" s="9">
        <v>1167</v>
      </c>
      <c r="O4" s="9"/>
    </row>
    <row r="5" spans="1:15" s="7" customFormat="1" ht="15.75">
      <c r="A5" s="7" t="s">
        <v>47</v>
      </c>
      <c r="E5" s="8">
        <v>43825</v>
      </c>
      <c r="F5" s="8"/>
      <c r="G5" s="9">
        <v>1826.95</v>
      </c>
      <c r="O5" s="9"/>
    </row>
    <row r="6" spans="1:15" s="7" customFormat="1" ht="15.75">
      <c r="A6" s="7" t="s">
        <v>71</v>
      </c>
      <c r="E6" s="8">
        <v>43763</v>
      </c>
      <c r="F6" s="8"/>
      <c r="G6" s="9">
        <v>797.6</v>
      </c>
      <c r="O6" s="9"/>
    </row>
    <row r="7" spans="1:15" s="7" customFormat="1" ht="15.75">
      <c r="A7" s="7" t="s">
        <v>10</v>
      </c>
      <c r="E7" s="8"/>
      <c r="F7" s="8"/>
      <c r="G7" s="9">
        <f>SUM(G4:G6)</f>
        <v>3791.5499999999997</v>
      </c>
      <c r="I7" s="5">
        <f>G7</f>
        <v>3791.5499999999997</v>
      </c>
      <c r="O7" s="9"/>
    </row>
    <row r="8" spans="1:15" s="7" customFormat="1" ht="15.75">
      <c r="E8" s="8"/>
      <c r="F8" s="8"/>
      <c r="G8" s="9"/>
      <c r="O8" s="9"/>
    </row>
    <row r="9" spans="1:15" s="7" customFormat="1" ht="18.75">
      <c r="A9" s="16" t="s">
        <v>51</v>
      </c>
      <c r="E9" s="8" t="s">
        <v>13</v>
      </c>
      <c r="F9" s="8"/>
      <c r="G9" s="9"/>
      <c r="O9" s="9"/>
    </row>
    <row r="10" spans="1:15" s="7" customFormat="1" ht="15.75">
      <c r="A10" s="7" t="s">
        <v>52</v>
      </c>
      <c r="E10" s="8">
        <v>43511</v>
      </c>
      <c r="F10" s="8">
        <v>43578</v>
      </c>
      <c r="G10" s="9">
        <v>400</v>
      </c>
      <c r="O10" s="9"/>
    </row>
    <row r="11" spans="1:15" s="7" customFormat="1" ht="15.75">
      <c r="A11" s="7" t="s">
        <v>54</v>
      </c>
      <c r="E11" s="8">
        <v>43567</v>
      </c>
      <c r="F11" s="8"/>
      <c r="G11" s="9">
        <v>445</v>
      </c>
      <c r="O11" s="9"/>
    </row>
    <row r="12" spans="1:15" s="7" customFormat="1" ht="15.75">
      <c r="A12" s="7" t="s">
        <v>14</v>
      </c>
      <c r="E12" s="8" t="s">
        <v>27</v>
      </c>
      <c r="F12" s="8"/>
      <c r="G12" s="18">
        <v>190</v>
      </c>
      <c r="I12" s="7" t="s">
        <v>12</v>
      </c>
      <c r="O12" s="9"/>
    </row>
    <row r="13" spans="1:15" s="7" customFormat="1" ht="15.75">
      <c r="A13" s="7" t="s">
        <v>11</v>
      </c>
      <c r="E13" s="8">
        <v>43588</v>
      </c>
      <c r="F13" s="8"/>
      <c r="G13" s="9">
        <v>1350</v>
      </c>
      <c r="I13" s="7" t="s">
        <v>12</v>
      </c>
      <c r="O13" s="9"/>
    </row>
    <row r="14" spans="1:15" s="7" customFormat="1" ht="15.75">
      <c r="A14" s="7" t="s">
        <v>38</v>
      </c>
      <c r="D14" s="17"/>
      <c r="E14" s="8">
        <v>43606</v>
      </c>
      <c r="F14" s="8"/>
      <c r="G14" s="9">
        <v>1000</v>
      </c>
      <c r="O14" s="9"/>
    </row>
    <row r="15" spans="1:15" s="7" customFormat="1" ht="15.75">
      <c r="A15" s="7" t="s">
        <v>63</v>
      </c>
      <c r="D15" s="17"/>
      <c r="E15" s="8">
        <v>43655</v>
      </c>
      <c r="F15" s="8">
        <v>43661</v>
      </c>
      <c r="G15" s="9">
        <v>77.5</v>
      </c>
      <c r="O15" s="9"/>
    </row>
    <row r="16" spans="1:15" s="7" customFormat="1" ht="15.75">
      <c r="A16" s="7" t="s">
        <v>93</v>
      </c>
      <c r="D16" s="17"/>
      <c r="E16" s="8">
        <v>43675</v>
      </c>
      <c r="F16" s="8"/>
      <c r="G16" s="9">
        <v>50</v>
      </c>
      <c r="O16" s="9"/>
    </row>
    <row r="17" spans="1:15" s="7" customFormat="1" ht="15.75">
      <c r="A17" s="7" t="s">
        <v>94</v>
      </c>
      <c r="E17" s="8">
        <v>43736</v>
      </c>
      <c r="F17" s="8"/>
      <c r="G17" s="9">
        <v>20</v>
      </c>
      <c r="O17" s="9"/>
    </row>
    <row r="18" spans="1:15" s="7" customFormat="1" ht="15.75">
      <c r="A18" s="7" t="s">
        <v>97</v>
      </c>
      <c r="E18" s="8">
        <v>43739</v>
      </c>
      <c r="F18" s="8"/>
      <c r="G18" s="9">
        <v>26.95</v>
      </c>
      <c r="O18" s="9"/>
    </row>
    <row r="19" spans="1:15" s="7" customFormat="1" ht="15.75">
      <c r="A19" s="7" t="s">
        <v>95</v>
      </c>
      <c r="E19" s="8">
        <v>43744</v>
      </c>
      <c r="F19" s="8">
        <v>43750</v>
      </c>
      <c r="G19" s="9">
        <v>42</v>
      </c>
      <c r="O19" s="9"/>
    </row>
    <row r="20" spans="1:15" s="7" customFormat="1" ht="15.75">
      <c r="A20" s="7" t="s">
        <v>72</v>
      </c>
      <c r="E20" s="8">
        <v>43765</v>
      </c>
      <c r="F20" s="8"/>
      <c r="G20" s="9">
        <v>86.72</v>
      </c>
      <c r="O20" s="9"/>
    </row>
    <row r="21" spans="1:15" s="7" customFormat="1" ht="15.75">
      <c r="A21" s="7" t="s">
        <v>73</v>
      </c>
      <c r="E21" s="8">
        <v>43765</v>
      </c>
      <c r="F21" s="8"/>
      <c r="G21" s="9">
        <v>80</v>
      </c>
      <c r="O21" s="9"/>
    </row>
    <row r="22" spans="1:15" s="7" customFormat="1" ht="15.75">
      <c r="A22" s="7" t="s">
        <v>96</v>
      </c>
      <c r="E22" s="8">
        <v>43781</v>
      </c>
      <c r="F22" s="8"/>
      <c r="G22" s="9">
        <v>20</v>
      </c>
      <c r="O22" s="9"/>
    </row>
    <row r="23" spans="1:15" s="7" customFormat="1" ht="15.75">
      <c r="E23" s="8"/>
      <c r="F23" s="8"/>
      <c r="G23" s="9"/>
      <c r="O23" s="9"/>
    </row>
    <row r="24" spans="1:15" s="7" customFormat="1" ht="15.75">
      <c r="A24" s="7" t="s">
        <v>10</v>
      </c>
      <c r="E24" s="8"/>
      <c r="F24" s="8"/>
      <c r="G24" s="9">
        <f>SUM(G10:G22)</f>
        <v>3788.1699999999996</v>
      </c>
      <c r="I24" s="5">
        <f>G24</f>
        <v>3788.1699999999996</v>
      </c>
      <c r="O24" s="9"/>
    </row>
    <row r="25" spans="1:15" s="7" customFormat="1" ht="15.75">
      <c r="E25" s="8"/>
      <c r="F25" s="8"/>
      <c r="G25" s="9"/>
      <c r="O25" s="9"/>
    </row>
    <row r="26" spans="1:15" s="7" customFormat="1" ht="15.75">
      <c r="A26" s="7" t="s">
        <v>25</v>
      </c>
      <c r="E26" s="8"/>
      <c r="F26" s="8"/>
      <c r="G26" s="9"/>
      <c r="I26" s="14">
        <f>SUM(I7:I24)</f>
        <v>7579.7199999999993</v>
      </c>
      <c r="O26" s="9"/>
    </row>
  </sheetData>
  <pageMargins left="0.70866141732283472" right="0.70866141732283472" top="0.55118110236220474" bottom="0.35433070866141736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workbookViewId="0">
      <selection activeCell="C19" sqref="C19"/>
    </sheetView>
  </sheetViews>
  <sheetFormatPr defaultRowHeight="15"/>
  <cols>
    <col min="3" max="3" width="10.42578125" bestFit="1" customWidth="1"/>
    <col min="4" max="4" width="10" style="6" customWidth="1"/>
    <col min="5" max="5" width="10.42578125" style="6" bestFit="1" customWidth="1"/>
    <col min="6" max="6" width="9.140625" style="1"/>
    <col min="7" max="7" width="9.140625" style="6"/>
    <col min="8" max="8" width="9.140625" style="1"/>
    <col min="11" max="11" width="8.7109375" customWidth="1"/>
  </cols>
  <sheetData>
    <row r="2" spans="1:12" s="10" customFormat="1" ht="18.75">
      <c r="A2" s="16" t="s">
        <v>1</v>
      </c>
      <c r="B2" s="16">
        <v>2019</v>
      </c>
      <c r="D2" s="11"/>
      <c r="E2" s="11"/>
      <c r="F2" s="12"/>
      <c r="G2" s="11"/>
      <c r="H2" s="12"/>
    </row>
    <row r="4" spans="1:12" s="7" customFormat="1" ht="15.75">
      <c r="A4" s="7" t="s">
        <v>9</v>
      </c>
      <c r="D4" s="8" t="s">
        <v>48</v>
      </c>
      <c r="E4" s="8"/>
      <c r="F4" s="9">
        <v>1000</v>
      </c>
      <c r="G4" s="8"/>
      <c r="H4" s="5">
        <v>1000</v>
      </c>
      <c r="J4" s="7" t="s">
        <v>91</v>
      </c>
    </row>
    <row r="5" spans="1:12" s="7" customFormat="1" ht="15.75">
      <c r="A5" s="7" t="s">
        <v>29</v>
      </c>
      <c r="D5" s="8" t="s">
        <v>89</v>
      </c>
      <c r="E5" s="8" t="s">
        <v>35</v>
      </c>
      <c r="F5" s="9">
        <v>390</v>
      </c>
      <c r="G5" s="8"/>
      <c r="H5" s="5">
        <v>694.95</v>
      </c>
      <c r="J5" s="7" t="s">
        <v>30</v>
      </c>
    </row>
    <row r="6" spans="1:12" s="7" customFormat="1" ht="15.75">
      <c r="C6" s="17"/>
      <c r="D6" s="8" t="s">
        <v>88</v>
      </c>
      <c r="E6" s="8"/>
      <c r="F6" s="9">
        <v>490</v>
      </c>
      <c r="G6" s="8"/>
      <c r="H6" s="9"/>
    </row>
    <row r="7" spans="1:12" s="7" customFormat="1" ht="15.75">
      <c r="A7" s="8" t="s">
        <v>90</v>
      </c>
      <c r="C7" s="17"/>
      <c r="D7" s="9"/>
      <c r="E7" s="8"/>
      <c r="F7" s="9">
        <v>-185.05</v>
      </c>
      <c r="G7" s="8"/>
      <c r="H7" s="9"/>
    </row>
    <row r="8" spans="1:12" s="7" customFormat="1" ht="15.75">
      <c r="C8" s="17"/>
      <c r="D8" s="8"/>
      <c r="E8" s="8"/>
      <c r="F8" s="9"/>
      <c r="G8" s="8"/>
      <c r="H8" s="9"/>
    </row>
    <row r="9" spans="1:12" s="7" customFormat="1" ht="15.75">
      <c r="A9" s="7" t="s">
        <v>36</v>
      </c>
      <c r="D9" s="8"/>
      <c r="E9" s="8"/>
      <c r="F9" s="9"/>
      <c r="G9" s="8"/>
      <c r="H9" s="5">
        <v>116.77</v>
      </c>
      <c r="J9" s="7" t="s">
        <v>98</v>
      </c>
    </row>
    <row r="10" spans="1:12" s="7" customFormat="1" ht="15.75">
      <c r="A10" s="7" t="s">
        <v>99</v>
      </c>
      <c r="D10" s="8"/>
      <c r="E10" s="8"/>
      <c r="F10" s="9"/>
      <c r="G10" s="8"/>
      <c r="H10" s="5"/>
    </row>
    <row r="11" spans="1:12" s="7" customFormat="1" ht="15.75">
      <c r="D11" s="8"/>
      <c r="E11" s="8"/>
      <c r="F11" s="9"/>
      <c r="G11" s="8"/>
      <c r="H11" s="5"/>
    </row>
    <row r="12" spans="1:12" s="7" customFormat="1" ht="15.75">
      <c r="A12" s="7" t="s">
        <v>23</v>
      </c>
      <c r="D12" s="8"/>
      <c r="E12" s="8"/>
      <c r="F12" s="9"/>
      <c r="G12" s="8"/>
      <c r="H12" s="5">
        <f>K25</f>
        <v>125.07000000000001</v>
      </c>
      <c r="J12" s="7" t="s">
        <v>24</v>
      </c>
      <c r="L12" s="7" t="s">
        <v>26</v>
      </c>
    </row>
    <row r="13" spans="1:12" s="7" customFormat="1" ht="15.75">
      <c r="D13" s="8"/>
      <c r="E13" s="8"/>
      <c r="F13" s="9"/>
      <c r="G13" s="8"/>
      <c r="H13" s="9"/>
      <c r="J13" s="7" t="s">
        <v>15</v>
      </c>
      <c r="K13" s="13">
        <v>9.9499999999999993</v>
      </c>
      <c r="L13" s="7" t="s">
        <v>76</v>
      </c>
    </row>
    <row r="14" spans="1:12" s="7" customFormat="1" ht="15.75">
      <c r="A14" s="7" t="s">
        <v>49</v>
      </c>
      <c r="D14" s="8"/>
      <c r="E14" s="8">
        <v>43492</v>
      </c>
      <c r="F14" s="9">
        <v>27.29</v>
      </c>
      <c r="G14" s="8"/>
      <c r="H14" s="9"/>
      <c r="J14" s="7" t="s">
        <v>16</v>
      </c>
      <c r="K14" s="13">
        <v>9.9499999999999993</v>
      </c>
      <c r="L14" s="7" t="s">
        <v>77</v>
      </c>
    </row>
    <row r="15" spans="1:12" s="7" customFormat="1" ht="15.75">
      <c r="A15" s="7" t="s">
        <v>50</v>
      </c>
      <c r="D15" s="8"/>
      <c r="E15" s="8">
        <v>43492</v>
      </c>
      <c r="F15" s="9">
        <v>82.5</v>
      </c>
      <c r="G15" s="8"/>
      <c r="H15" s="9"/>
      <c r="J15" s="7" t="s">
        <v>17</v>
      </c>
      <c r="K15" s="13">
        <v>9.9499999999999993</v>
      </c>
      <c r="L15" s="7" t="s">
        <v>78</v>
      </c>
    </row>
    <row r="16" spans="1:12" s="7" customFormat="1" ht="15.75">
      <c r="A16" s="7" t="s">
        <v>53</v>
      </c>
      <c r="E16" s="17">
        <v>43572</v>
      </c>
      <c r="F16" s="9">
        <v>60</v>
      </c>
      <c r="G16" s="8"/>
      <c r="H16" s="9"/>
      <c r="J16" s="7" t="s">
        <v>18</v>
      </c>
      <c r="K16" s="13">
        <v>9.9499999999999993</v>
      </c>
      <c r="L16" s="7" t="s">
        <v>79</v>
      </c>
    </row>
    <row r="17" spans="1:12" s="7" customFormat="1" ht="15.75">
      <c r="A17" s="7" t="s">
        <v>55</v>
      </c>
      <c r="D17" s="8"/>
      <c r="E17" s="8">
        <v>43572</v>
      </c>
      <c r="F17" s="9">
        <v>9.82</v>
      </c>
      <c r="G17" s="8"/>
      <c r="H17" s="9"/>
      <c r="J17" s="7" t="s">
        <v>19</v>
      </c>
      <c r="K17" s="13">
        <v>8.3000000000000007</v>
      </c>
      <c r="L17" s="7" t="s">
        <v>80</v>
      </c>
    </row>
    <row r="18" spans="1:12" s="7" customFormat="1" ht="15.75">
      <c r="A18" s="7" t="s">
        <v>56</v>
      </c>
      <c r="D18" s="8"/>
      <c r="E18" s="8">
        <v>43572</v>
      </c>
      <c r="F18" s="9">
        <v>480</v>
      </c>
      <c r="G18" s="8"/>
      <c r="H18" s="9"/>
      <c r="J18" s="7" t="s">
        <v>20</v>
      </c>
      <c r="K18" s="13">
        <v>18.61</v>
      </c>
      <c r="L18" s="7" t="s">
        <v>81</v>
      </c>
    </row>
    <row r="19" spans="1:12" s="7" customFormat="1" ht="15.75">
      <c r="A19" s="7" t="s">
        <v>57</v>
      </c>
      <c r="D19" s="8"/>
      <c r="E19" s="8">
        <v>43597</v>
      </c>
      <c r="F19" s="9">
        <v>26.26</v>
      </c>
      <c r="G19" s="8"/>
      <c r="H19" s="9"/>
      <c r="J19" s="7" t="s">
        <v>21</v>
      </c>
      <c r="K19" s="13">
        <v>9.9499999999999993</v>
      </c>
      <c r="L19" s="7" t="s">
        <v>82</v>
      </c>
    </row>
    <row r="20" spans="1:12" s="7" customFormat="1" ht="15.75">
      <c r="A20" s="7" t="s">
        <v>58</v>
      </c>
      <c r="D20" s="8"/>
      <c r="E20" s="8">
        <v>43613</v>
      </c>
      <c r="F20" s="9">
        <v>16.2</v>
      </c>
      <c r="G20" s="8"/>
      <c r="H20" s="9"/>
      <c r="J20" s="7" t="s">
        <v>22</v>
      </c>
      <c r="K20" s="13">
        <v>8.6</v>
      </c>
      <c r="L20" s="7" t="s">
        <v>83</v>
      </c>
    </row>
    <row r="21" spans="1:12" s="7" customFormat="1" ht="15.75">
      <c r="A21" s="7" t="s">
        <v>59</v>
      </c>
      <c r="D21" s="8"/>
      <c r="E21" s="8">
        <v>43613</v>
      </c>
      <c r="F21" s="9">
        <v>11.25</v>
      </c>
      <c r="G21" s="8"/>
      <c r="H21" s="9"/>
      <c r="J21" s="7" t="s">
        <v>31</v>
      </c>
      <c r="K21" s="13">
        <v>9.9600000000000009</v>
      </c>
      <c r="L21" s="7" t="s">
        <v>84</v>
      </c>
    </row>
    <row r="22" spans="1:12" s="7" customFormat="1" ht="15.75">
      <c r="A22" s="7" t="s">
        <v>60</v>
      </c>
      <c r="D22" s="8"/>
      <c r="E22" s="8">
        <v>43616</v>
      </c>
      <c r="F22" s="9">
        <v>29.92</v>
      </c>
      <c r="G22" s="8"/>
      <c r="H22" s="9"/>
      <c r="J22" s="7" t="s">
        <v>32</v>
      </c>
      <c r="K22" s="13">
        <v>9.9499999999999993</v>
      </c>
      <c r="L22" s="7" t="s">
        <v>85</v>
      </c>
    </row>
    <row r="23" spans="1:12" s="7" customFormat="1" ht="15.75">
      <c r="A23" s="7" t="s">
        <v>61</v>
      </c>
      <c r="D23" s="8"/>
      <c r="E23" s="8">
        <v>43654</v>
      </c>
      <c r="F23" s="9">
        <v>22.41</v>
      </c>
      <c r="G23" s="8"/>
      <c r="H23" s="9"/>
      <c r="J23" s="7" t="s">
        <v>33</v>
      </c>
      <c r="K23" s="13">
        <v>9.9499999999999993</v>
      </c>
      <c r="L23" s="7" t="s">
        <v>86</v>
      </c>
    </row>
    <row r="24" spans="1:12" s="7" customFormat="1" ht="15.75">
      <c r="A24" s="7" t="s">
        <v>62</v>
      </c>
      <c r="D24" s="8"/>
      <c r="E24" s="8">
        <v>43654</v>
      </c>
      <c r="F24" s="9">
        <v>18.61</v>
      </c>
      <c r="G24" s="8"/>
      <c r="H24" s="9"/>
      <c r="J24" s="7" t="s">
        <v>34</v>
      </c>
      <c r="K24" s="13">
        <v>9.9499999999999993</v>
      </c>
      <c r="L24" s="7" t="s">
        <v>87</v>
      </c>
    </row>
    <row r="25" spans="1:12" s="7" customFormat="1" ht="15.75">
      <c r="A25" s="7" t="s">
        <v>64</v>
      </c>
      <c r="D25" s="8"/>
      <c r="E25" s="8">
        <v>43671</v>
      </c>
      <c r="F25" s="9">
        <v>302.29000000000002</v>
      </c>
      <c r="G25" s="8"/>
      <c r="H25" s="9"/>
      <c r="K25" s="15">
        <f>SUM(K13:K24)</f>
        <v>125.07000000000001</v>
      </c>
    </row>
    <row r="26" spans="1:12" s="7" customFormat="1" ht="15.75">
      <c r="A26" s="7" t="s">
        <v>50</v>
      </c>
      <c r="D26" s="8"/>
      <c r="E26" s="8">
        <v>43671</v>
      </c>
      <c r="F26" s="9">
        <v>187.5</v>
      </c>
      <c r="G26" s="8"/>
      <c r="H26" s="9"/>
      <c r="K26" s="13"/>
    </row>
    <row r="27" spans="1:12" s="7" customFormat="1" ht="15.75">
      <c r="A27" s="7" t="s">
        <v>65</v>
      </c>
      <c r="D27" s="8"/>
      <c r="E27" s="8">
        <v>43723</v>
      </c>
      <c r="F27" s="9">
        <v>16.98</v>
      </c>
      <c r="G27" s="8"/>
      <c r="H27" s="9"/>
      <c r="K27" s="13"/>
    </row>
    <row r="28" spans="1:12" s="7" customFormat="1" ht="15.75">
      <c r="A28" s="7" t="s">
        <v>66</v>
      </c>
      <c r="D28" s="8"/>
      <c r="E28" s="8">
        <v>43723</v>
      </c>
      <c r="F28" s="9">
        <v>2.99</v>
      </c>
      <c r="G28" s="8"/>
      <c r="H28" s="9"/>
      <c r="K28" s="13"/>
    </row>
    <row r="29" spans="1:12" s="7" customFormat="1" ht="15.75">
      <c r="A29" s="7" t="s">
        <v>67</v>
      </c>
      <c r="D29" s="8"/>
      <c r="E29" s="8">
        <v>43737</v>
      </c>
      <c r="F29" s="9">
        <v>19.850000000000001</v>
      </c>
      <c r="G29" s="8"/>
      <c r="H29" s="9"/>
      <c r="K29" s="13"/>
    </row>
    <row r="30" spans="1:12" s="7" customFormat="1" ht="15.75">
      <c r="A30" s="7" t="s">
        <v>68</v>
      </c>
      <c r="D30" s="8"/>
      <c r="E30" s="8">
        <v>43744</v>
      </c>
      <c r="F30" s="9">
        <v>40.29</v>
      </c>
      <c r="G30" s="8"/>
      <c r="H30" s="9"/>
    </row>
    <row r="31" spans="1:12" s="7" customFormat="1" ht="15.75">
      <c r="A31" s="7" t="s">
        <v>69</v>
      </c>
      <c r="D31" s="8"/>
      <c r="E31" s="8">
        <v>43759</v>
      </c>
      <c r="F31" s="9">
        <v>26.44</v>
      </c>
      <c r="G31" s="8"/>
      <c r="H31" s="9"/>
    </row>
    <row r="32" spans="1:12" s="7" customFormat="1" ht="15.75">
      <c r="A32" s="7" t="s">
        <v>70</v>
      </c>
      <c r="D32" s="8"/>
      <c r="E32" s="8">
        <v>43759</v>
      </c>
      <c r="F32" s="9">
        <v>59.54</v>
      </c>
      <c r="G32" s="8"/>
      <c r="H32" s="9"/>
    </row>
    <row r="33" spans="1:8" s="7" customFormat="1" ht="15.75">
      <c r="A33" s="7" t="s">
        <v>74</v>
      </c>
      <c r="D33" s="8"/>
      <c r="E33" s="8">
        <v>43790</v>
      </c>
      <c r="F33" s="9">
        <v>28.99</v>
      </c>
      <c r="G33" s="8"/>
      <c r="H33" s="9"/>
    </row>
    <row r="34" spans="1:8" s="7" customFormat="1" ht="15.75">
      <c r="A34" s="7" t="s">
        <v>75</v>
      </c>
      <c r="D34" s="8"/>
      <c r="E34" s="8">
        <v>43800</v>
      </c>
      <c r="F34" s="9">
        <v>50</v>
      </c>
      <c r="G34" s="8"/>
      <c r="H34" s="9"/>
    </row>
    <row r="35" spans="1:8" s="7" customFormat="1" ht="15.75">
      <c r="A35" s="7" t="s">
        <v>39</v>
      </c>
      <c r="D35" s="8"/>
      <c r="E35" s="8">
        <v>43800</v>
      </c>
      <c r="F35" s="9">
        <v>38.619999999999997</v>
      </c>
      <c r="G35" s="8"/>
      <c r="H35" s="9"/>
    </row>
    <row r="36" spans="1:8" s="7" customFormat="1" ht="15.75">
      <c r="D36" s="8"/>
      <c r="E36" s="8"/>
      <c r="F36" s="9"/>
      <c r="G36" s="8"/>
      <c r="H36" s="9"/>
    </row>
    <row r="37" spans="1:8" s="7" customFormat="1" ht="15.75">
      <c r="A37" s="7" t="s">
        <v>40</v>
      </c>
      <c r="D37" s="8"/>
      <c r="E37" s="8"/>
      <c r="F37" s="9">
        <f>SUM(F14:F35)</f>
        <v>1557.7499999999998</v>
      </c>
      <c r="G37" s="8"/>
      <c r="H37" s="5">
        <f>F37</f>
        <v>1557.7499999999998</v>
      </c>
    </row>
    <row r="38" spans="1:8" s="7" customFormat="1" ht="15.75">
      <c r="D38" s="8"/>
      <c r="E38" s="8"/>
      <c r="F38" s="9"/>
      <c r="G38" s="8"/>
      <c r="H38" s="9"/>
    </row>
    <row r="39" spans="1:8" s="7" customFormat="1" ht="15.75">
      <c r="A39" s="7" t="s">
        <v>10</v>
      </c>
      <c r="D39" s="8"/>
      <c r="E39" s="8"/>
      <c r="F39" s="9"/>
      <c r="G39" s="8"/>
      <c r="H39" s="5">
        <f>SUM(H4:H38)</f>
        <v>3494.54</v>
      </c>
    </row>
    <row r="40" spans="1:8" s="7" customFormat="1" ht="15.75">
      <c r="D40" s="8"/>
      <c r="E40" s="8"/>
      <c r="F40" s="9"/>
      <c r="G40" s="8"/>
      <c r="H40" s="9"/>
    </row>
  </sheetData>
  <pageMargins left="0.70866141732283472" right="0.51181102362204722" top="0.55118110236220474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2020-03-12T13:35:26Z</dcterms:modified>
</cp:coreProperties>
</file>